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935" windowWidth="15300" windowHeight="4020" activeTab="0"/>
  </bookViews>
  <sheets>
    <sheet name="титул" sheetId="1" r:id="rId1"/>
    <sheet name="таблица 1" sheetId="2" r:id="rId2"/>
    <sheet name="таблица 2" sheetId="3" r:id="rId3"/>
    <sheet name="таблица 2.1" sheetId="4" r:id="rId4"/>
    <sheet name="таблица 3" sheetId="5" r:id="rId5"/>
  </sheets>
  <definedNames>
    <definedName name="_xlnm.Print_Area" localSheetId="1">'таблица 1'!$A$1:$CQ$31</definedName>
    <definedName name="_xlnm.Print_Area" localSheetId="2">'таблица 2'!$A$1:$EB$112</definedName>
    <definedName name="_xlnm.Print_Area" localSheetId="3">'таблица 2.1'!$A$1:$CU$40</definedName>
    <definedName name="_xlnm.Print_Area" localSheetId="4">'таблица 3'!$A$1:$CI$36</definedName>
    <definedName name="_xlnm.Print_Area" localSheetId="0">'титул'!$A$1:$L$58</definedName>
  </definedNames>
  <calcPr calcMode="manual" fullCalcOnLoad="1"/>
</workbook>
</file>

<file path=xl/sharedStrings.xml><?xml version="1.0" encoding="utf-8"?>
<sst xmlns="http://schemas.openxmlformats.org/spreadsheetml/2006/main" count="437" uniqueCount="290">
  <si>
    <t>Таблица 1</t>
  </si>
  <si>
    <t>на</t>
  </si>
  <si>
    <t>г.</t>
  </si>
  <si>
    <t>№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</si>
  <si>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</si>
  <si>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</si>
  <si>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</si>
  <si>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</si>
  <si>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</si>
  <si>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</si>
  <si>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</si>
  <si>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</si>
  <si>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</si>
  <si>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денежные средства учреждения, всего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</si>
  <si>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</si>
  <si>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</si>
  <si>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</si>
  <si>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</si>
  <si>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</si>
  <si>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</si>
  <si>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</si>
  <si>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(последнюю отчетную дату)</t>
  </si>
  <si>
    <t>особо ценное движимое имущество, всего:</t>
  </si>
  <si>
    <t>Таблица 2</t>
  </si>
  <si>
    <t>Показатели по поступлениям и выплатам учреждения (подразделения)</t>
  </si>
  <si>
    <t>Объем финансового обеспечения, руб. (с точностью до двух знаков после запятой — 0,00)</t>
  </si>
  <si>
    <t>всего</t>
  </si>
  <si>
    <t>поступления от оказания</t>
  </si>
  <si>
    <t>услуг (выполнения работ)</t>
  </si>
  <si>
    <t>на платной основе и от иной</t>
  </si>
  <si>
    <t>приносящей доход деятельности</t>
  </si>
  <si>
    <t>из них</t>
  </si>
  <si>
    <t>гранты</t>
  </si>
  <si>
    <t>5.1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</si>
  <si>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</si>
  <si>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</si>
  <si>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</si>
  <si>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</si>
  <si>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</si>
  <si>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</si>
  <si>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</si>
  <si>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</si>
  <si>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</si>
  <si>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</si>
  <si>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</si>
  <si>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</si>
  <si>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</si>
  <si>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</si>
  <si>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</si>
  <si>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</si>
  <si>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</si>
  <si>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</si>
  <si>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</si>
  <si>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</si>
  <si>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</si>
  <si>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</si>
  <si>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</si>
  <si>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</si>
  <si>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</si>
  <si>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</si>
  <si>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</si>
  <si>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</si>
  <si>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</si>
  <si>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</si>
  <si>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</si>
  <si>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</si>
  <si>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</si>
  <si>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</si>
  <si>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</si>
  <si>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</si>
  <si>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</si>
  <si>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</si>
  <si>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</si>
  <si>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</si>
  <si>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</si>
  <si>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</si>
  <si>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</si>
  <si>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</si>
  <si>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</si>
  <si>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</si>
  <si>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</si>
  <si>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</si>
  <si>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</si>
  <si>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</si>
  <si>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</si>
  <si>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</si>
  <si>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</si>
  <si>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</si>
  <si>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</si>
  <si>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</si>
  <si>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</si>
  <si>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</si>
  <si>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</si>
  <si>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</si>
  <si>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</si>
  <si>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</si>
  <si>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</si>
  <si>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</si>
  <si>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</si>
  <si>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</si>
  <si>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</si>
  <si>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</si>
  <si>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</si>
  <si>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</si>
  <si>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</si>
  <si>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</si>
  <si>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</si>
  <si>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работ, всего</t>
  </si>
  <si>
    <t>213</t>
  </si>
  <si>
    <t xml:space="preserve">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</si>
  <si>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Пособия по социальной помощи населению</t>
  </si>
  <si>
    <t>221</t>
  </si>
  <si>
    <t xml:space="preserve">    уплата налога на имущество организаций и земельного налога</t>
  </si>
  <si>
    <t>231</t>
  </si>
  <si>
    <t>232</t>
  </si>
  <si>
    <t>261</t>
  </si>
  <si>
    <t>262</t>
  </si>
  <si>
    <t>263</t>
  </si>
  <si>
    <t>264</t>
  </si>
  <si>
    <t>266</t>
  </si>
  <si>
    <t>265</t>
  </si>
  <si>
    <t>267</t>
  </si>
  <si>
    <t>268</t>
  </si>
  <si>
    <t>269</t>
  </si>
  <si>
    <t>270</t>
  </si>
  <si>
    <t>271</t>
  </si>
  <si>
    <t>222</t>
  </si>
  <si>
    <t xml:space="preserve">    прочая закупка товаров, работ и услуг для обеспечения муниципальных нужд</t>
  </si>
  <si>
    <t xml:space="preserve">    Услуги связи</t>
  </si>
  <si>
    <t xml:space="preserve">    Транспортные услуги</t>
  </si>
  <si>
    <t xml:space="preserve">    Коммунальные услуги</t>
  </si>
  <si>
    <t xml:space="preserve">    Арендная плата за пользование имуществом</t>
  </si>
  <si>
    <t xml:space="preserve">    Работы, услуги по содержанию имущества</t>
  </si>
  <si>
    <t xml:space="preserve">    Прочие работы, услуги</t>
  </si>
  <si>
    <t xml:space="preserve">    Прочие расходы</t>
  </si>
  <si>
    <t xml:space="preserve">    Увеличение стоимости основных средств</t>
  </si>
  <si>
    <t xml:space="preserve">    Увеличение стоимости нематериальных активов </t>
  </si>
  <si>
    <t xml:space="preserve">    Увеличение стоимости материальных запасов</t>
  </si>
  <si>
    <t>Таблица 2.1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</si>
  <si>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</si>
  <si>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</si>
  <si>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</si>
  <si>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</si>
  <si>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</si>
  <si>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</si>
  <si>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</si>
  <si>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</si>
  <si>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</si>
  <si>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</si>
  <si>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</si>
  <si>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</si>
  <si>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</si>
  <si>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</si>
  <si>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</si>
  <si>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</si>
  <si>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</si>
  <si>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</si>
  <si>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</si>
  <si>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</si>
  <si>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</si>
  <si>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</si>
  <si>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</si>
  <si>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</si>
  <si>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</si>
  <si>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</si>
  <si>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</si>
  <si>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</si>
  <si>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</si>
  <si>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</si>
  <si>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</si>
  <si>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</si>
  <si>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</si>
  <si>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</si>
  <si>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Код строки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</si>
  <si>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</si>
  <si>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</si>
  <si>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</si>
  <si>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</si>
  <si>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</si>
  <si>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</si>
  <si>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</si>
  <si>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</si>
  <si>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</si>
  <si>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</si>
  <si>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</si>
  <si>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</si>
  <si>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</si>
  <si>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</si>
  <si>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</si>
  <si>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</si>
  <si>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Код по бюджетной классификации Российской Федерации</t>
  </si>
  <si>
    <t>Год начала закупки</t>
  </si>
  <si>
    <t>Сумма (руб., с точностью до двух знаков после запятой — 0,00)</t>
  </si>
  <si>
    <t xml:space="preserve">УТВЕРЖДАЮ </t>
  </si>
  <si>
    <t>(наименование должности лица, утверждающего План)</t>
  </si>
  <si>
    <t>(подпись)</t>
  </si>
  <si>
    <t>(расшифровка подписи)</t>
  </si>
  <si>
    <t xml:space="preserve">КОДЫ </t>
  </si>
  <si>
    <t xml:space="preserve">Форма по КФД </t>
  </si>
  <si>
    <t xml:space="preserve"> </t>
  </si>
  <si>
    <t xml:space="preserve">Дата </t>
  </si>
  <si>
    <t xml:space="preserve">по ОКПО </t>
  </si>
  <si>
    <t xml:space="preserve">ИНН / КПП </t>
  </si>
  <si>
    <t>Единица измерения: руб.</t>
  </si>
  <si>
    <t xml:space="preserve">по ОКЕИ </t>
  </si>
  <si>
    <t>1.3. Перечень услуг (работ), осуществляемых на платной основе:</t>
  </si>
  <si>
    <t xml:space="preserve">Директор </t>
  </si>
  <si>
    <t>Главный бухгалтер</t>
  </si>
  <si>
    <t>Исполнитель</t>
  </si>
  <si>
    <t xml:space="preserve">(подпись) </t>
  </si>
  <si>
    <t>233</t>
  </si>
  <si>
    <t xml:space="preserve">    уплата иных платежей</t>
  </si>
  <si>
    <t xml:space="preserve">    уплата прочих налогов, сборов</t>
  </si>
  <si>
    <t>Иные выплаты населению</t>
  </si>
  <si>
    <t>II. Показатели финансового состояния муниципального учреждения</t>
  </si>
  <si>
    <t>заработная плата</t>
  </si>
  <si>
    <t>начисления на выплаты по оплате труда</t>
  </si>
  <si>
    <t>Показатели выплат по расходам на закупку товаров, работ, услуг учреждения</t>
  </si>
  <si>
    <t xml:space="preserve">на 2018 год </t>
  </si>
  <si>
    <t>ФИНАНСОВО-ХОЗЯЙСТВЕННОЙ ДЕЯТЕЛЬНОСТИ</t>
  </si>
  <si>
    <t xml:space="preserve">Наименование  учредителя </t>
  </si>
  <si>
    <t>1.1. Цели деятельности  муниципального  учреждения:</t>
  </si>
  <si>
    <t>1.2. Виды деятельности муниципального учреждения:</t>
  </si>
  <si>
    <t xml:space="preserve"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 </t>
  </si>
  <si>
    <t xml:space="preserve"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 </t>
  </si>
  <si>
    <t>1.6. Иная информация.</t>
  </si>
  <si>
    <t>субсидия на финансовое обеспечение выполнения муниципального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</si>
  <si>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</si>
  <si>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Директор</t>
  </si>
  <si>
    <t>6611005892/667601001</t>
  </si>
  <si>
    <t>Наименование
учреждения</t>
  </si>
  <si>
    <t>Адрес фактического
местонахождения
учреждения</t>
  </si>
  <si>
    <t>623836, Свердловская область, Ирбитский район, д. Фомина, ул. Советская, 63</t>
  </si>
  <si>
    <t>Сумма, руб.</t>
  </si>
  <si>
    <t>осуществление образовательной деятельности по образовательным программам различных видов, уровней и направлений, осуществление деятельности в сфере культуры, физической культуры и спорта, охраны и укрепления здоровья, отдыха и рекреации</t>
  </si>
  <si>
    <t>0702 851 290</t>
  </si>
  <si>
    <t>питание учащихся</t>
  </si>
  <si>
    <t>0702 111 211</t>
  </si>
  <si>
    <t>0702 119 213</t>
  </si>
  <si>
    <t>0702 244 221</t>
  </si>
  <si>
    <t>0702 244 223</t>
  </si>
  <si>
    <t>0702 244 224</t>
  </si>
  <si>
    <t>0702 244 225</t>
  </si>
  <si>
    <t>0702 244 226</t>
  </si>
  <si>
    <t>0702 244 340</t>
  </si>
  <si>
    <t>2018</t>
  </si>
  <si>
    <t>Заболотских Л. П.</t>
  </si>
  <si>
    <r>
      <t>I.  Сведения о деятельности муниципального  учреждения</t>
    </r>
    <r>
      <rPr>
        <sz val="13"/>
        <rFont val="Times New Roman"/>
        <family val="1"/>
      </rPr>
      <t xml:space="preserve"> </t>
    </r>
  </si>
  <si>
    <r>
      <rPr>
        <sz val="13"/>
        <rFont val="Times New Roman"/>
        <family val="1"/>
      </rPr>
      <t>1.2.1</t>
    </r>
    <r>
      <rPr>
        <i/>
        <sz val="13"/>
        <rFont val="Times New Roman"/>
        <family val="1"/>
      </rPr>
      <t xml:space="preserve"> реализация основных общеобразовательных  программ начального  общего образования;</t>
    </r>
  </si>
  <si>
    <r>
      <rPr>
        <sz val="13"/>
        <rFont val="Times New Roman"/>
        <family val="1"/>
      </rPr>
      <t>1.2.2.</t>
    </r>
    <r>
      <rPr>
        <i/>
        <sz val="13"/>
        <rFont val="Times New Roman"/>
        <family val="1"/>
      </rPr>
      <t xml:space="preserve"> реализация основных общеобразовательных  программ основного  общего образования;</t>
    </r>
  </si>
  <si>
    <r>
      <rPr>
        <sz val="13"/>
        <rFont val="Times New Roman"/>
        <family val="1"/>
      </rPr>
      <t xml:space="preserve">1.2.3. </t>
    </r>
    <r>
      <rPr>
        <i/>
        <sz val="13"/>
        <rFont val="Times New Roman"/>
        <family val="1"/>
      </rPr>
      <t>реализация дополнительных общеобразовательных программ;</t>
    </r>
  </si>
  <si>
    <r>
      <rPr>
        <sz val="13"/>
        <rFont val="Times New Roman"/>
        <family val="1"/>
      </rPr>
      <t>1.2.4.</t>
    </r>
    <r>
      <rPr>
        <i/>
        <sz val="13"/>
        <rFont val="Times New Roman"/>
        <family val="1"/>
      </rPr>
      <t xml:space="preserve"> организация и обеспечение оздоровления и (или) отдыха детей;</t>
    </r>
  </si>
  <si>
    <r>
      <rPr>
        <sz val="13"/>
        <rFont val="Times New Roman"/>
        <family val="1"/>
      </rPr>
      <t xml:space="preserve">1.2.5. </t>
    </r>
    <r>
      <rPr>
        <i/>
        <sz val="13"/>
        <rFont val="Times New Roman"/>
        <family val="1"/>
      </rPr>
      <t>организация бесплатной перевозки обучающихся до Учреждения  и обратно, а также на мероприятия, предусмотренные основными и дополнительными образовательными программами;</t>
    </r>
  </si>
  <si>
    <r>
      <rPr>
        <sz val="13"/>
        <rFont val="Times New Roman"/>
        <family val="1"/>
      </rPr>
      <t xml:space="preserve">1.2.6. </t>
    </r>
    <r>
      <rPr>
        <i/>
        <sz val="13"/>
        <rFont val="Times New Roman"/>
        <family val="1"/>
      </rPr>
      <t>организация охраны здоровья обучающихся (за исключением оказания первичной медико-санитарной помощи, прохождения периодических медицинских осмотров и диспансеризации);</t>
    </r>
  </si>
  <si>
    <r>
      <rPr>
        <sz val="13"/>
        <rFont val="Times New Roman"/>
        <family val="1"/>
      </rPr>
      <t xml:space="preserve">1.2.7. </t>
    </r>
    <r>
      <rPr>
        <i/>
        <sz val="13"/>
        <rFont val="Times New Roman"/>
        <family val="1"/>
      </rPr>
      <t>организация питания обучающихся;</t>
    </r>
  </si>
  <si>
    <r>
      <rPr>
        <sz val="13"/>
        <rFont val="Times New Roman"/>
        <family val="1"/>
      </rPr>
      <t xml:space="preserve">1.2.8. </t>
    </r>
    <r>
      <rPr>
        <i/>
        <sz val="13"/>
        <rFont val="Times New Roman"/>
        <family val="1"/>
      </rPr>
      <t>организация деятельности по содержанию и эксплуатации имущественного комплекса, в том числе объектов движимого и недвижимого имущества, закрепленных за Учреждением в установленном порядке.</t>
    </r>
  </si>
  <si>
    <t xml:space="preserve">                                     Л.П. Заболотских</t>
  </si>
  <si>
    <t>прочие доходы субсидии на финансовое обеспечение выполнения муниципального задания</t>
  </si>
  <si>
    <t>0702 852 290</t>
  </si>
  <si>
    <t>Муниципальное общеобразовательное учреждение "Фоминская основная общеобразовательная школа"</t>
  </si>
  <si>
    <t>МОУ "Фоминская ООШ"</t>
  </si>
  <si>
    <t xml:space="preserve">     Работы, услуги по содержанию имущества</t>
  </si>
  <si>
    <t>0705 244 226</t>
  </si>
  <si>
    <t>272</t>
  </si>
  <si>
    <t>273</t>
  </si>
  <si>
    <t>- за счет местного бюджета</t>
  </si>
  <si>
    <t>- за счет областного бюджета</t>
  </si>
  <si>
    <t>161</t>
  </si>
  <si>
    <t>162</t>
  </si>
  <si>
    <t>131</t>
  </si>
  <si>
    <t>132</t>
  </si>
  <si>
    <t>18</t>
  </si>
  <si>
    <t>0702 853 290</t>
  </si>
  <si>
    <t>01 января</t>
  </si>
  <si>
    <t>Гинзбург Т.П.</t>
  </si>
  <si>
    <t>0702 244 310</t>
  </si>
  <si>
    <t>0707 111 211</t>
  </si>
  <si>
    <t>0707 119 213</t>
  </si>
  <si>
    <t>0707 244 226</t>
  </si>
  <si>
    <t>0702 243 225</t>
  </si>
  <si>
    <t>274</t>
  </si>
  <si>
    <t>275</t>
  </si>
  <si>
    <t>0707 244 340</t>
  </si>
  <si>
    <t>0702 243 226</t>
  </si>
  <si>
    <r>
      <t>"_</t>
    </r>
    <r>
      <rPr>
        <u val="single"/>
        <sz val="12"/>
        <rFont val="Times New Roman"/>
        <family val="1"/>
      </rPr>
      <t>28</t>
    </r>
    <r>
      <rPr>
        <sz val="12"/>
        <rFont val="Times New Roman"/>
        <family val="1"/>
      </rPr>
      <t>_" _</t>
    </r>
    <r>
      <rPr>
        <u val="single"/>
        <sz val="12"/>
        <rFont val="Times New Roman"/>
        <family val="1"/>
      </rPr>
      <t>ноября</t>
    </r>
    <r>
      <rPr>
        <sz val="12"/>
        <rFont val="Times New Roman"/>
        <family val="1"/>
      </rPr>
      <t>_ 20_</t>
    </r>
    <r>
      <rPr>
        <u val="single"/>
        <sz val="12"/>
        <rFont val="Times New Roman"/>
        <family val="1"/>
      </rPr>
      <t>18</t>
    </r>
    <r>
      <rPr>
        <sz val="12"/>
        <rFont val="Times New Roman"/>
        <family val="1"/>
      </rPr>
      <t>_ г.</t>
    </r>
  </si>
  <si>
    <t>28 ноября</t>
  </si>
  <si>
    <t>28 ноября 2018г.</t>
  </si>
  <si>
    <t>20 декабря 2018г.</t>
  </si>
  <si>
    <r>
      <t>"_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>_" _</t>
    </r>
    <r>
      <rPr>
        <u val="single"/>
        <sz val="12"/>
        <rFont val="Times New Roman"/>
        <family val="1"/>
      </rPr>
      <t>декабря</t>
    </r>
    <r>
      <rPr>
        <sz val="12"/>
        <rFont val="Times New Roman"/>
        <family val="1"/>
      </rPr>
      <t>_ 20_</t>
    </r>
    <r>
      <rPr>
        <u val="single"/>
        <sz val="12"/>
        <rFont val="Times New Roman"/>
        <family val="1"/>
      </rPr>
      <t>18</t>
    </r>
    <r>
      <rPr>
        <sz val="12"/>
        <rFont val="Times New Roman"/>
        <family val="1"/>
      </rPr>
      <t>_ г.</t>
    </r>
  </si>
  <si>
    <t>20 лекабря 2018  г.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</si>
</sst>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.00_ ;[Red]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Calibri"/>
      <family val="2"/>
    </font>
    <font>
      <sz val="8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0" fontId="40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6" borderId="7" applyNumberFormat="0" applyAlignment="0" applyProtection="0"/>
    <xf numFmtId="0" fontId="2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0" borderId="0" applyNumberFormat="0" applyBorder="0" applyAlignment="0" applyProtection="0"/>
  </cellStyleXfs>
  <cellXfs count="59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left" wrapText="1"/>
    </xf>
    <xf numFmtId="0" fontId="6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6" fillId="31" borderId="11" xfId="0" applyNumberFormat="1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4" fontId="6" fillId="31" borderId="12" xfId="0" applyNumberFormat="1" applyFont="1" applyFill="1" applyBorder="1" applyAlignment="1">
      <alignment horizontal="center" vertical="center" wrapText="1"/>
    </xf>
    <xf numFmtId="4" fontId="6" fillId="31" borderId="13" xfId="0" applyNumberFormat="1" applyFont="1" applyFill="1" applyBorder="1" applyAlignment="1">
      <alignment horizontal="center" vertical="center" wrapText="1"/>
    </xf>
    <xf numFmtId="4" fontId="6" fillId="31" borderId="14" xfId="0" applyNumberFormat="1" applyFont="1" applyFill="1" applyBorder="1" applyAlignment="1">
      <alignment horizontal="center" vertical="center" wrapText="1"/>
    </xf>
    <xf numFmtId="4" fontId="6" fillId="31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4" fontId="11" fillId="0" borderId="0" xfId="0" applyNumberFormat="1" applyFont="1" applyFill="1" applyAlignment="1">
      <alignment horizontal="center" vertical="center" shrinkToFi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4" fontId="3" fillId="0" borderId="26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left" vertical="top" wrapText="1"/>
    </xf>
    <xf numFmtId="14" fontId="3" fillId="0" borderId="19" xfId="0" applyNumberFormat="1" applyFont="1" applyFill="1" applyBorder="1" applyAlignment="1">
      <alignment horizontal="center" vertical="top" wrapText="1"/>
    </xf>
    <xf numFmtId="14" fontId="3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indent="2"/>
    </xf>
    <xf numFmtId="0" fontId="3" fillId="0" borderId="16" xfId="0" applyFont="1" applyFill="1" applyBorder="1" applyAlignment="1">
      <alignment horizontal="left" vertical="center" indent="2"/>
    </xf>
    <xf numFmtId="0" fontId="3" fillId="0" borderId="22" xfId="0" applyFont="1" applyFill="1" applyBorder="1" applyAlignment="1">
      <alignment horizontal="left" vertical="center" indent="2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4"/>
    </xf>
    <xf numFmtId="0" fontId="3" fillId="0" borderId="10" xfId="0" applyFont="1" applyFill="1" applyBorder="1" applyAlignment="1">
      <alignment horizontal="left" vertical="center" indent="4"/>
    </xf>
    <xf numFmtId="0" fontId="3" fillId="0" borderId="12" xfId="0" applyFont="1" applyFill="1" applyBorder="1" applyAlignment="1">
      <alignment horizontal="left" vertical="center" indent="4"/>
    </xf>
    <xf numFmtId="0" fontId="3" fillId="0" borderId="11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3" fillId="0" borderId="3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indent="4"/>
    </xf>
    <xf numFmtId="0" fontId="3" fillId="0" borderId="16" xfId="0" applyFont="1" applyFill="1" applyBorder="1" applyAlignment="1">
      <alignment horizontal="left" vertical="center" indent="4"/>
    </xf>
    <xf numFmtId="0" fontId="3" fillId="0" borderId="22" xfId="0" applyFont="1" applyFill="1" applyBorder="1" applyAlignment="1">
      <alignment horizontal="left" vertical="center" indent="4"/>
    </xf>
    <xf numFmtId="4" fontId="3" fillId="0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vertical="center" indent="4"/>
    </xf>
    <xf numFmtId="0" fontId="3" fillId="0" borderId="18" xfId="0" applyFont="1" applyFill="1" applyBorder="1" applyAlignment="1">
      <alignment horizontal="left" vertical="center" indent="4"/>
    </xf>
    <xf numFmtId="0" fontId="3" fillId="0" borderId="35" xfId="0" applyFont="1" applyFill="1" applyBorder="1" applyAlignment="1">
      <alignment horizontal="left" vertical="center" indent="4"/>
    </xf>
    <xf numFmtId="0" fontId="3" fillId="0" borderId="2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indent="2"/>
    </xf>
    <xf numFmtId="0" fontId="3" fillId="0" borderId="14" xfId="0" applyFont="1" applyFill="1" applyBorder="1" applyAlignment="1">
      <alignment horizontal="left" vertical="center" indent="2"/>
    </xf>
    <xf numFmtId="0" fontId="3" fillId="0" borderId="15" xfId="0" applyFont="1" applyFill="1" applyBorder="1" applyAlignment="1">
      <alignment horizontal="left" vertical="center" indent="2"/>
    </xf>
    <xf numFmtId="0" fontId="3" fillId="0" borderId="13" xfId="0" applyFont="1" applyFill="1" applyBorder="1" applyAlignment="1">
      <alignment horizontal="left" vertical="center" indent="4"/>
    </xf>
    <xf numFmtId="0" fontId="3" fillId="0" borderId="14" xfId="0" applyFont="1" applyFill="1" applyBorder="1" applyAlignment="1">
      <alignment horizontal="left" vertical="center" indent="4"/>
    </xf>
    <xf numFmtId="0" fontId="3" fillId="0" borderId="15" xfId="0" applyFont="1" applyFill="1" applyBorder="1" applyAlignment="1">
      <alignment horizontal="left" vertical="center" indent="4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4" fontId="6" fillId="31" borderId="21" xfId="0" applyNumberFormat="1" applyFont="1" applyFill="1" applyBorder="1" applyAlignment="1">
      <alignment horizontal="center" vertical="center" wrapText="1"/>
    </xf>
    <xf numFmtId="4" fontId="6" fillId="31" borderId="16" xfId="0" applyNumberFormat="1" applyFont="1" applyFill="1" applyBorder="1" applyAlignment="1">
      <alignment horizontal="center" vertical="center" wrapText="1"/>
    </xf>
    <xf numFmtId="4" fontId="6" fillId="31" borderId="22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" fontId="6" fillId="32" borderId="47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 wrapText="1"/>
    </xf>
    <xf numFmtId="4" fontId="6" fillId="32" borderId="13" xfId="0" applyNumberFormat="1" applyFont="1" applyFill="1" applyBorder="1" applyAlignment="1">
      <alignment horizontal="center" vertical="center" wrapText="1"/>
    </xf>
    <xf numFmtId="4" fontId="6" fillId="32" borderId="14" xfId="0" applyNumberFormat="1" applyFont="1" applyFill="1" applyBorder="1" applyAlignment="1">
      <alignment horizontal="center" vertical="center" wrapText="1"/>
    </xf>
    <xf numFmtId="4" fontId="6" fillId="32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6" fillId="0" borderId="3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31" borderId="32" xfId="0" applyFont="1" applyFill="1" applyBorder="1" applyAlignment="1">
      <alignment horizontal="left"/>
    </xf>
    <xf numFmtId="0" fontId="6" fillId="31" borderId="14" xfId="0" applyFont="1" applyFill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32" borderId="31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4" fontId="6" fillId="0" borderId="30" xfId="0" applyNumberFormat="1" applyFont="1" applyFill="1" applyBorder="1" applyAlignment="1">
      <alignment horizontal="center" vertical="center" wrapText="1"/>
    </xf>
    <xf numFmtId="0" fontId="6" fillId="31" borderId="33" xfId="0" applyFont="1" applyFill="1" applyBorder="1" applyAlignment="1">
      <alignment horizontal="left" wrapText="1"/>
    </xf>
    <xf numFmtId="0" fontId="6" fillId="31" borderId="16" xfId="0" applyFont="1" applyFill="1" applyBorder="1" applyAlignment="1">
      <alignment horizontal="left" wrapText="1"/>
    </xf>
    <xf numFmtId="0" fontId="6" fillId="31" borderId="30" xfId="0" applyFont="1" applyFill="1" applyBorder="1" applyAlignment="1">
      <alignment horizontal="left" wrapText="1"/>
    </xf>
    <xf numFmtId="49" fontId="6" fillId="31" borderId="33" xfId="0" applyNumberFormat="1" applyFont="1" applyFill="1" applyBorder="1" applyAlignment="1">
      <alignment horizontal="center"/>
    </xf>
    <xf numFmtId="49" fontId="6" fillId="31" borderId="16" xfId="0" applyNumberFormat="1" applyFont="1" applyFill="1" applyBorder="1" applyAlignment="1">
      <alignment horizontal="center"/>
    </xf>
    <xf numFmtId="49" fontId="6" fillId="31" borderId="22" xfId="0" applyNumberFormat="1" applyFont="1" applyFill="1" applyBorder="1" applyAlignment="1">
      <alignment horizontal="center"/>
    </xf>
    <xf numFmtId="4" fontId="6" fillId="32" borderId="17" xfId="0" applyNumberFormat="1" applyFont="1" applyFill="1" applyBorder="1" applyAlignment="1">
      <alignment horizontal="center" vertical="center" wrapText="1"/>
    </xf>
    <xf numFmtId="4" fontId="6" fillId="31" borderId="36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31" borderId="34" xfId="0" applyNumberFormat="1" applyFont="1" applyFill="1" applyBorder="1" applyAlignment="1">
      <alignment horizontal="center" vertical="center" wrapText="1"/>
    </xf>
    <xf numFmtId="4" fontId="6" fillId="31" borderId="18" xfId="0" applyNumberFormat="1" applyFont="1" applyFill="1" applyBorder="1" applyAlignment="1">
      <alignment horizontal="center" vertical="center" wrapText="1"/>
    </xf>
    <xf numFmtId="4" fontId="6" fillId="31" borderId="35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0" fontId="6" fillId="31" borderId="17" xfId="0" applyFont="1" applyFill="1" applyBorder="1" applyAlignment="1">
      <alignment horizontal="left"/>
    </xf>
    <xf numFmtId="4" fontId="6" fillId="31" borderId="30" xfId="0" applyNumberFormat="1" applyFont="1" applyFill="1" applyBorder="1" applyAlignment="1">
      <alignment horizontal="center" vertical="center" wrapText="1"/>
    </xf>
    <xf numFmtId="49" fontId="6" fillId="32" borderId="31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49" fontId="6" fillId="31" borderId="32" xfId="0" applyNumberFormat="1" applyFont="1" applyFill="1" applyBorder="1" applyAlignment="1">
      <alignment horizontal="center" vertical="center"/>
    </xf>
    <xf numFmtId="49" fontId="6" fillId="31" borderId="14" xfId="0" applyNumberFormat="1" applyFont="1" applyFill="1" applyBorder="1" applyAlignment="1">
      <alignment horizontal="center" vertical="center"/>
    </xf>
    <xf numFmtId="49" fontId="6" fillId="31" borderId="15" xfId="0" applyNumberFormat="1" applyFont="1" applyFill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31" borderId="33" xfId="0" applyNumberFormat="1" applyFont="1" applyFill="1" applyBorder="1" applyAlignment="1">
      <alignment horizontal="center" vertical="center"/>
    </xf>
    <xf numFmtId="49" fontId="6" fillId="31" borderId="16" xfId="0" applyNumberFormat="1" applyFont="1" applyFill="1" applyBorder="1" applyAlignment="1">
      <alignment horizontal="center" vertical="center"/>
    </xf>
    <xf numFmtId="49" fontId="6" fillId="31" borderId="22" xfId="0" applyNumberFormat="1" applyFont="1" applyFill="1" applyBorder="1" applyAlignment="1">
      <alignment horizontal="center" vertical="center"/>
    </xf>
    <xf numFmtId="4" fontId="6" fillId="31" borderId="48" xfId="0" applyNumberFormat="1" applyFont="1" applyFill="1" applyBorder="1" applyAlignment="1">
      <alignment horizontal="center" vertical="center" wrapText="1"/>
    </xf>
    <xf numFmtId="4" fontId="6" fillId="31" borderId="0" xfId="0" applyNumberFormat="1" applyFont="1" applyFill="1" applyBorder="1" applyAlignment="1">
      <alignment horizontal="center" vertical="center" wrapText="1"/>
    </xf>
    <xf numFmtId="4" fontId="6" fillId="31" borderId="49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6" fillId="31" borderId="31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left" wrapText="1"/>
    </xf>
    <xf numFmtId="0" fontId="6" fillId="31" borderId="31" xfId="0" applyFont="1" applyFill="1" applyBorder="1" applyAlignment="1">
      <alignment horizontal="left" wrapText="1" indent="1"/>
    </xf>
    <xf numFmtId="0" fontId="6" fillId="31" borderId="10" xfId="0" applyFont="1" applyFill="1" applyBorder="1" applyAlignment="1">
      <alignment horizontal="left" wrapText="1" indent="1"/>
    </xf>
    <xf numFmtId="49" fontId="6" fillId="31" borderId="27" xfId="0" applyNumberFormat="1" applyFont="1" applyFill="1" applyBorder="1" applyAlignment="1">
      <alignment horizontal="center" vertical="center"/>
    </xf>
    <xf numFmtId="49" fontId="6" fillId="31" borderId="0" xfId="0" applyNumberFormat="1" applyFont="1" applyFill="1" applyBorder="1" applyAlignment="1">
      <alignment horizontal="center" vertical="center"/>
    </xf>
    <xf numFmtId="49" fontId="6" fillId="31" borderId="49" xfId="0" applyNumberFormat="1" applyFont="1" applyFill="1" applyBorder="1" applyAlignment="1">
      <alignment horizontal="center" vertical="center"/>
    </xf>
    <xf numFmtId="0" fontId="6" fillId="31" borderId="32" xfId="0" applyFont="1" applyFill="1" applyBorder="1" applyAlignment="1">
      <alignment horizontal="left" wrapText="1" indent="1"/>
    </xf>
    <xf numFmtId="0" fontId="6" fillId="31" borderId="14" xfId="0" applyFont="1" applyFill="1" applyBorder="1" applyAlignment="1">
      <alignment horizontal="left" wrapText="1" indent="1"/>
    </xf>
    <xf numFmtId="4" fontId="6" fillId="31" borderId="23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31" borderId="27" xfId="0" applyFont="1" applyFill="1" applyBorder="1" applyAlignment="1">
      <alignment horizontal="left" wrapText="1" indent="1"/>
    </xf>
    <xf numFmtId="0" fontId="6" fillId="31" borderId="0" xfId="0" applyFont="1" applyFill="1" applyBorder="1" applyAlignment="1">
      <alignment horizontal="left" wrapText="1" inden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32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8" fillId="0" borderId="4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6" fillId="31" borderId="50" xfId="0" applyNumberFormat="1" applyFont="1" applyFill="1" applyBorder="1" applyAlignment="1">
      <alignment horizontal="center" vertical="center" wrapText="1"/>
    </xf>
    <xf numFmtId="4" fontId="6" fillId="31" borderId="51" xfId="0" applyNumberFormat="1" applyFont="1" applyFill="1" applyBorder="1" applyAlignment="1">
      <alignment horizontal="center" vertical="center" wrapText="1"/>
    </xf>
    <xf numFmtId="4" fontId="6" fillId="31" borderId="25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" fontId="6" fillId="31" borderId="52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6" fillId="31" borderId="24" xfId="0" applyFont="1" applyFill="1" applyBorder="1" applyAlignment="1">
      <alignment horizontal="left"/>
    </xf>
    <xf numFmtId="0" fontId="6" fillId="31" borderId="51" xfId="0" applyFont="1" applyFill="1" applyBorder="1" applyAlignment="1">
      <alignment horizontal="left"/>
    </xf>
    <xf numFmtId="49" fontId="6" fillId="31" borderId="24" xfId="0" applyNumberFormat="1" applyFont="1" applyFill="1" applyBorder="1" applyAlignment="1">
      <alignment horizontal="center" vertical="center"/>
    </xf>
    <xf numFmtId="49" fontId="6" fillId="31" borderId="51" xfId="0" applyNumberFormat="1" applyFont="1" applyFill="1" applyBorder="1" applyAlignment="1">
      <alignment horizontal="center" vertical="center"/>
    </xf>
    <xf numFmtId="49" fontId="6" fillId="31" borderId="52" xfId="0" applyNumberFormat="1" applyFont="1" applyFill="1" applyBorder="1" applyAlignment="1">
      <alignment horizontal="center" vertical="center"/>
    </xf>
    <xf numFmtId="49" fontId="6" fillId="31" borderId="50" xfId="0" applyNumberFormat="1" applyFont="1" applyFill="1" applyBorder="1" applyAlignment="1">
      <alignment horizontal="center" vertical="center"/>
    </xf>
    <xf numFmtId="49" fontId="6" fillId="31" borderId="13" xfId="0" applyNumberFormat="1" applyFont="1" applyFill="1" applyBorder="1" applyAlignment="1">
      <alignment horizontal="center" vertical="center"/>
    </xf>
    <xf numFmtId="2" fontId="6" fillId="0" borderId="48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4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49" fontId="6" fillId="31" borderId="21" xfId="0" applyNumberFormat="1" applyFont="1" applyFill="1" applyBorder="1" applyAlignment="1">
      <alignment horizontal="center" vertical="center" wrapText="1"/>
    </xf>
    <xf numFmtId="49" fontId="6" fillId="31" borderId="16" xfId="0" applyNumberFormat="1" applyFont="1" applyFill="1" applyBorder="1" applyAlignment="1">
      <alignment horizontal="center" vertical="center" wrapText="1"/>
    </xf>
    <xf numFmtId="49" fontId="6" fillId="31" borderId="22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/>
    </xf>
    <xf numFmtId="49" fontId="6" fillId="31" borderId="48" xfId="0" applyNumberFormat="1" applyFont="1" applyFill="1" applyBorder="1" applyAlignment="1">
      <alignment horizontal="center" vertical="center" wrapText="1"/>
    </xf>
    <xf numFmtId="49" fontId="6" fillId="31" borderId="0" xfId="0" applyNumberFormat="1" applyFont="1" applyFill="1" applyBorder="1" applyAlignment="1">
      <alignment horizontal="center" vertical="center" wrapText="1"/>
    </xf>
    <xf numFmtId="49" fontId="6" fillId="31" borderId="49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left" wrapText="1"/>
    </xf>
    <xf numFmtId="4" fontId="6" fillId="0" borderId="53" xfId="0" applyNumberFormat="1" applyFont="1" applyBorder="1" applyAlignment="1">
      <alignment horizontal="right"/>
    </xf>
    <xf numFmtId="4" fontId="6" fillId="0" borderId="54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49" fontId="6" fillId="0" borderId="46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48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49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9" fontId="6" fillId="0" borderId="3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6" fillId="31" borderId="11" xfId="0" applyNumberFormat="1" applyFont="1" applyFill="1" applyBorder="1" applyAlignment="1">
      <alignment horizontal="right"/>
    </xf>
    <xf numFmtId="4" fontId="6" fillId="31" borderId="10" xfId="0" applyNumberFormat="1" applyFont="1" applyFill="1" applyBorder="1" applyAlignment="1">
      <alignment horizontal="right"/>
    </xf>
    <xf numFmtId="4" fontId="6" fillId="31" borderId="12" xfId="0" applyNumberFormat="1" applyFont="1" applyFill="1" applyBorder="1" applyAlignment="1">
      <alignment horizontal="right"/>
    </xf>
    <xf numFmtId="4" fontId="6" fillId="31" borderId="48" xfId="0" applyNumberFormat="1" applyFont="1" applyFill="1" applyBorder="1" applyAlignment="1">
      <alignment horizontal="right"/>
    </xf>
    <xf numFmtId="4" fontId="6" fillId="31" borderId="0" xfId="0" applyNumberFormat="1" applyFont="1" applyFill="1" applyBorder="1" applyAlignment="1">
      <alignment horizontal="right"/>
    </xf>
    <xf numFmtId="4" fontId="6" fillId="31" borderId="49" xfId="0" applyNumberFormat="1" applyFont="1" applyFill="1" applyBorder="1" applyAlignment="1">
      <alignment horizontal="right"/>
    </xf>
    <xf numFmtId="4" fontId="6" fillId="31" borderId="13" xfId="0" applyNumberFormat="1" applyFont="1" applyFill="1" applyBorder="1" applyAlignment="1">
      <alignment horizontal="right"/>
    </xf>
    <xf numFmtId="4" fontId="6" fillId="31" borderId="14" xfId="0" applyNumberFormat="1" applyFont="1" applyFill="1" applyBorder="1" applyAlignment="1">
      <alignment horizontal="right"/>
    </xf>
    <xf numFmtId="4" fontId="6" fillId="31" borderId="15" xfId="0" applyNumberFormat="1" applyFont="1" applyFill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47" xfId="0" applyNumberFormat="1" applyFont="1" applyBorder="1" applyAlignment="1">
      <alignment horizontal="right"/>
    </xf>
    <xf numFmtId="4" fontId="6" fillId="0" borderId="56" xfId="0" applyNumberFormat="1" applyFont="1" applyBorder="1" applyAlignment="1">
      <alignment horizontal="right"/>
    </xf>
    <xf numFmtId="4" fontId="6" fillId="31" borderId="47" xfId="0" applyNumberFormat="1" applyFont="1" applyFill="1" applyBorder="1" applyAlignment="1">
      <alignment horizontal="right"/>
    </xf>
    <xf numFmtId="4" fontId="6" fillId="31" borderId="21" xfId="0" applyNumberFormat="1" applyFont="1" applyFill="1" applyBorder="1" applyAlignment="1">
      <alignment horizontal="right"/>
    </xf>
    <xf numFmtId="4" fontId="6" fillId="0" borderId="57" xfId="0" applyNumberFormat="1" applyFont="1" applyBorder="1" applyAlignment="1">
      <alignment horizontal="right"/>
    </xf>
    <xf numFmtId="49" fontId="6" fillId="0" borderId="3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" fontId="6" fillId="31" borderId="23" xfId="0" applyNumberFormat="1" applyFont="1" applyFill="1" applyBorder="1" applyAlignment="1">
      <alignment horizontal="right"/>
    </xf>
    <xf numFmtId="4" fontId="6" fillId="31" borderId="36" xfId="0" applyNumberFormat="1" applyFont="1" applyFill="1" applyBorder="1" applyAlignment="1">
      <alignment horizontal="right"/>
    </xf>
    <xf numFmtId="4" fontId="6" fillId="31" borderId="27" xfId="0" applyNumberFormat="1" applyFont="1" applyFill="1" applyBorder="1" applyAlignment="1">
      <alignment horizontal="right"/>
    </xf>
    <xf numFmtId="4" fontId="6" fillId="31" borderId="32" xfId="0" applyNumberFormat="1" applyFont="1" applyFill="1" applyBorder="1" applyAlignment="1">
      <alignment horizontal="right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4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49" fontId="3" fillId="0" borderId="46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49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" fontId="3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5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4"/>
  <sheetViews>
    <sheetView tabSelected="1" zoomScalePageLayoutView="0" workbookViewId="0" topLeftCell="A31">
      <selection activeCell="A11" sqref="A11:L11"/>
    </sheetView>
  </sheetViews>
  <sheetFormatPr defaultColWidth="9.00390625" defaultRowHeight="12.75"/>
  <cols>
    <col min="1" max="1" width="11.625" style="42" customWidth="1"/>
    <col min="2" max="2" width="11.75390625" style="42" customWidth="1"/>
    <col min="3" max="3" width="9.125" style="42" customWidth="1"/>
    <col min="4" max="4" width="15.375" style="42" customWidth="1"/>
    <col min="5" max="9" width="9.125" style="42" customWidth="1"/>
    <col min="10" max="10" width="11.00390625" style="42" customWidth="1"/>
    <col min="11" max="16384" width="9.125" style="42" customWidth="1"/>
  </cols>
  <sheetData>
    <row r="1" spans="1:12" ht="18.75">
      <c r="A1" s="35"/>
      <c r="B1" s="35"/>
      <c r="C1" s="35"/>
      <c r="D1" s="35"/>
      <c r="E1" s="40"/>
      <c r="F1" s="40"/>
      <c r="G1" s="65" t="s">
        <v>193</v>
      </c>
      <c r="H1" s="65"/>
      <c r="I1" s="65"/>
      <c r="J1" s="65"/>
      <c r="K1" s="65"/>
      <c r="L1" s="65"/>
    </row>
    <row r="2" spans="1:12" ht="18.75">
      <c r="A2" s="35"/>
      <c r="B2" s="35"/>
      <c r="C2" s="35"/>
      <c r="D2" s="35"/>
      <c r="E2" s="40"/>
      <c r="F2" s="40"/>
      <c r="G2" s="65" t="s">
        <v>228</v>
      </c>
      <c r="H2" s="65"/>
      <c r="I2" s="65"/>
      <c r="J2" s="65"/>
      <c r="K2" s="65"/>
      <c r="L2" s="65"/>
    </row>
    <row r="3" spans="1:12" ht="18.75">
      <c r="A3" s="35"/>
      <c r="B3" s="35"/>
      <c r="C3" s="35"/>
      <c r="D3" s="35"/>
      <c r="E3" s="41"/>
      <c r="F3" s="41"/>
      <c r="G3" s="66" t="s">
        <v>260</v>
      </c>
      <c r="H3" s="66"/>
      <c r="I3" s="66"/>
      <c r="J3" s="66"/>
      <c r="K3" s="66"/>
      <c r="L3" s="66"/>
    </row>
    <row r="4" spans="1:40" ht="18.75" customHeight="1">
      <c r="A4" s="35"/>
      <c r="B4" s="35"/>
      <c r="C4" s="35"/>
      <c r="D4" s="35"/>
      <c r="E4" s="41"/>
      <c r="F4" s="41"/>
      <c r="G4" s="67" t="s">
        <v>194</v>
      </c>
      <c r="H4" s="67"/>
      <c r="I4" s="67"/>
      <c r="J4" s="67"/>
      <c r="K4" s="67"/>
      <c r="L4" s="67"/>
      <c r="AN4" s="42" t="s">
        <v>286</v>
      </c>
    </row>
    <row r="5" spans="1:12" ht="18.75">
      <c r="A5" s="35"/>
      <c r="B5" s="35"/>
      <c r="C5" s="35"/>
      <c r="D5" s="35"/>
      <c r="E5" s="41"/>
      <c r="F5" s="41"/>
      <c r="G5" s="68" t="s">
        <v>256</v>
      </c>
      <c r="H5" s="68"/>
      <c r="I5" s="68"/>
      <c r="J5" s="68"/>
      <c r="K5" s="68"/>
      <c r="L5" s="68"/>
    </row>
    <row r="6" spans="1:12" ht="18.75">
      <c r="A6" s="35"/>
      <c r="B6" s="35"/>
      <c r="C6" s="35"/>
      <c r="D6" s="35"/>
      <c r="E6" s="41"/>
      <c r="F6" s="41"/>
      <c r="G6" s="69" t="s">
        <v>195</v>
      </c>
      <c r="H6" s="69"/>
      <c r="I6" s="69"/>
      <c r="J6" s="69" t="s">
        <v>196</v>
      </c>
      <c r="K6" s="69"/>
      <c r="L6" s="69"/>
    </row>
    <row r="7" spans="1:12" ht="18.75">
      <c r="A7" s="35"/>
      <c r="B7" s="35"/>
      <c r="C7" s="35"/>
      <c r="D7" s="35"/>
      <c r="E7" s="41"/>
      <c r="F7" s="41"/>
      <c r="G7" s="75" t="s">
        <v>289</v>
      </c>
      <c r="H7" s="65"/>
      <c r="I7" s="65"/>
      <c r="J7" s="65"/>
      <c r="K7" s="65"/>
      <c r="L7" s="65"/>
    </row>
    <row r="8" spans="1:12" ht="36.75" customHeight="1">
      <c r="A8" s="35"/>
      <c r="B8" s="35"/>
      <c r="C8" s="35"/>
      <c r="D8" s="35"/>
      <c r="E8" s="35"/>
      <c r="F8" s="35"/>
      <c r="G8" s="35"/>
      <c r="H8" s="36"/>
      <c r="I8" s="36"/>
      <c r="J8" s="36"/>
      <c r="K8" s="36"/>
      <c r="L8" s="36"/>
    </row>
    <row r="9" spans="1:12" ht="18.75">
      <c r="A9" s="64" t="s">
        <v>199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8.75">
      <c r="A10" s="64" t="s">
        <v>219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8.75">
      <c r="A11" s="64" t="s">
        <v>218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47.25" customHeight="1" thickBot="1">
      <c r="A12" s="35"/>
      <c r="B12" s="35"/>
      <c r="C12" s="41"/>
      <c r="D12" s="41"/>
      <c r="E12" s="41"/>
      <c r="F12" s="65"/>
      <c r="G12" s="65"/>
      <c r="H12" s="65"/>
      <c r="I12" s="65"/>
      <c r="J12" s="65"/>
      <c r="K12" s="76" t="s">
        <v>197</v>
      </c>
      <c r="L12" s="76"/>
    </row>
    <row r="13" spans="1:12" ht="15" customHeight="1" thickBot="1">
      <c r="A13" s="35"/>
      <c r="B13" s="35"/>
      <c r="C13" s="41"/>
      <c r="D13" s="41"/>
      <c r="E13" s="41"/>
      <c r="F13" s="65"/>
      <c r="G13" s="65"/>
      <c r="H13" s="43"/>
      <c r="I13" s="70" t="s">
        <v>198</v>
      </c>
      <c r="J13" s="71"/>
      <c r="K13" s="72" t="s">
        <v>199</v>
      </c>
      <c r="L13" s="73"/>
    </row>
    <row r="14" spans="1:12" ht="15" customHeight="1" thickBot="1">
      <c r="A14" s="98" t="s">
        <v>288</v>
      </c>
      <c r="B14" s="98"/>
      <c r="C14" s="98"/>
      <c r="D14" s="98"/>
      <c r="E14" s="98"/>
      <c r="F14" s="98"/>
      <c r="G14" s="98"/>
      <c r="H14" s="98"/>
      <c r="I14" s="43"/>
      <c r="J14" s="44" t="s">
        <v>200</v>
      </c>
      <c r="K14" s="74">
        <v>43454</v>
      </c>
      <c r="L14" s="74"/>
    </row>
    <row r="15" spans="1:12" ht="15" customHeight="1" thickBot="1">
      <c r="A15" s="35"/>
      <c r="B15" s="35"/>
      <c r="C15" s="43"/>
      <c r="D15" s="43"/>
      <c r="E15" s="43"/>
      <c r="F15" s="43"/>
      <c r="G15" s="43"/>
      <c r="H15" s="43"/>
      <c r="I15" s="43"/>
      <c r="J15" s="45"/>
      <c r="K15" s="96"/>
      <c r="L15" s="97"/>
    </row>
    <row r="16" spans="1:12" ht="15" customHeight="1" thickBot="1">
      <c r="A16" s="35"/>
      <c r="B16" s="35"/>
      <c r="C16" s="43"/>
      <c r="D16" s="43"/>
      <c r="E16" s="43"/>
      <c r="F16" s="77"/>
      <c r="G16" s="77"/>
      <c r="H16" s="43"/>
      <c r="I16" s="43"/>
      <c r="J16" s="43"/>
      <c r="K16" s="78" t="s">
        <v>199</v>
      </c>
      <c r="L16" s="79"/>
    </row>
    <row r="17" spans="1:12" ht="12.75">
      <c r="A17" s="70" t="s">
        <v>230</v>
      </c>
      <c r="B17" s="70"/>
      <c r="C17" s="70"/>
      <c r="D17" s="70"/>
      <c r="E17" s="70" t="s">
        <v>259</v>
      </c>
      <c r="F17" s="70"/>
      <c r="G17" s="70"/>
      <c r="H17" s="70"/>
      <c r="I17" s="70"/>
      <c r="J17" s="71" t="s">
        <v>201</v>
      </c>
      <c r="K17" s="80">
        <v>50310622</v>
      </c>
      <c r="L17" s="81"/>
    </row>
    <row r="18" spans="1:52" ht="12.75">
      <c r="A18" s="70"/>
      <c r="B18" s="70"/>
      <c r="C18" s="70"/>
      <c r="D18" s="70"/>
      <c r="E18" s="70"/>
      <c r="F18" s="70"/>
      <c r="G18" s="70"/>
      <c r="H18" s="70"/>
      <c r="I18" s="70"/>
      <c r="J18" s="71"/>
      <c r="K18" s="82"/>
      <c r="L18" s="71"/>
      <c r="AB18" s="42">
        <f>AZ18+BX18</f>
        <v>4700608.1</v>
      </c>
      <c r="AZ18" s="42">
        <f>AZ21+AZ26</f>
        <v>4700608.1</v>
      </c>
    </row>
    <row r="19" spans="1:12" ht="12.75">
      <c r="A19" s="70"/>
      <c r="B19" s="70"/>
      <c r="C19" s="70"/>
      <c r="D19" s="70"/>
      <c r="E19" s="70"/>
      <c r="F19" s="70"/>
      <c r="G19" s="70"/>
      <c r="H19" s="70"/>
      <c r="I19" s="70"/>
      <c r="J19" s="71"/>
      <c r="K19" s="82"/>
      <c r="L19" s="71"/>
    </row>
    <row r="20" spans="1:12" ht="13.5" thickBot="1">
      <c r="A20" s="70"/>
      <c r="B20" s="70"/>
      <c r="C20" s="70"/>
      <c r="D20" s="70"/>
      <c r="E20" s="70"/>
      <c r="F20" s="70"/>
      <c r="G20" s="70"/>
      <c r="H20" s="70"/>
      <c r="I20" s="70"/>
      <c r="J20" s="71"/>
      <c r="K20" s="83"/>
      <c r="L20" s="84"/>
    </row>
    <row r="21" spans="1:12" ht="15" customHeight="1" thickBot="1">
      <c r="A21" s="70"/>
      <c r="B21" s="70"/>
      <c r="C21" s="70"/>
      <c r="D21" s="70"/>
      <c r="E21" s="85"/>
      <c r="F21" s="85"/>
      <c r="G21" s="85"/>
      <c r="H21" s="85"/>
      <c r="I21" s="85"/>
      <c r="J21" s="86"/>
      <c r="K21" s="87" t="s">
        <v>199</v>
      </c>
      <c r="L21" s="88"/>
    </row>
    <row r="22" spans="1:12" ht="15" customHeight="1" thickBot="1">
      <c r="A22" s="49"/>
      <c r="B22" s="49"/>
      <c r="C22" s="49"/>
      <c r="D22" s="49"/>
      <c r="E22" s="46"/>
      <c r="F22" s="46"/>
      <c r="G22" s="46"/>
      <c r="H22" s="46"/>
      <c r="I22" s="46"/>
      <c r="J22" s="46"/>
      <c r="K22" s="47"/>
      <c r="L22" s="48"/>
    </row>
    <row r="23" spans="1:12" ht="15" customHeight="1" thickBot="1">
      <c r="A23" s="49"/>
      <c r="B23" s="49"/>
      <c r="C23" s="49"/>
      <c r="D23" s="49"/>
      <c r="E23" s="46"/>
      <c r="F23" s="46"/>
      <c r="G23" s="46"/>
      <c r="H23" s="46"/>
      <c r="I23" s="46"/>
      <c r="J23" s="46"/>
      <c r="K23" s="47"/>
      <c r="L23" s="48"/>
    </row>
    <row r="24" spans="1:12" ht="15" customHeight="1" thickBot="1">
      <c r="A24" s="49"/>
      <c r="B24" s="49"/>
      <c r="C24" s="49"/>
      <c r="D24" s="49"/>
      <c r="E24" s="46"/>
      <c r="F24" s="46"/>
      <c r="G24" s="46"/>
      <c r="H24" s="46"/>
      <c r="I24" s="46"/>
      <c r="J24" s="46"/>
      <c r="K24" s="47"/>
      <c r="L24" s="48"/>
    </row>
    <row r="25" spans="1:12" ht="15" customHeight="1" thickBot="1">
      <c r="A25" s="70" t="s">
        <v>202</v>
      </c>
      <c r="B25" s="70"/>
      <c r="C25" s="70"/>
      <c r="D25" s="70"/>
      <c r="E25" s="99" t="s">
        <v>229</v>
      </c>
      <c r="F25" s="99"/>
      <c r="G25" s="99"/>
      <c r="H25" s="99"/>
      <c r="I25" s="99"/>
      <c r="J25" s="71"/>
      <c r="K25" s="87"/>
      <c r="L25" s="88"/>
    </row>
    <row r="26" spans="1:52" ht="15" customHeight="1" thickBot="1">
      <c r="A26" s="100" t="s">
        <v>203</v>
      </c>
      <c r="B26" s="100"/>
      <c r="C26" s="100"/>
      <c r="D26" s="100"/>
      <c r="E26" s="45"/>
      <c r="F26" s="45"/>
      <c r="G26" s="89"/>
      <c r="H26" s="89"/>
      <c r="I26" s="52"/>
      <c r="J26" s="50" t="s">
        <v>204</v>
      </c>
      <c r="K26" s="90">
        <v>383</v>
      </c>
      <c r="L26" s="91"/>
      <c r="AB26" s="42">
        <f>AZ26+BX26</f>
        <v>4700608.1</v>
      </c>
      <c r="AZ26" s="42">
        <f>4443699-50000+4200+449270.11-6215.65-14323.81+9100-7285.7+45625.6-400-173260-3100+3298.55</f>
        <v>4700608.1</v>
      </c>
    </row>
    <row r="27" spans="1:12" ht="12.75">
      <c r="A27" s="70" t="s">
        <v>220</v>
      </c>
      <c r="B27" s="70"/>
      <c r="C27" s="70"/>
      <c r="D27" s="70"/>
      <c r="E27" s="70"/>
      <c r="F27" s="70"/>
      <c r="G27" s="70"/>
      <c r="H27" s="70"/>
      <c r="I27" s="70"/>
      <c r="J27" s="70"/>
      <c r="K27" s="77"/>
      <c r="L27" s="93"/>
    </row>
    <row r="28" spans="1:12" ht="12.7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7"/>
      <c r="L28" s="77"/>
    </row>
    <row r="29" spans="1:12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7"/>
      <c r="L29" s="77"/>
    </row>
    <row r="30" spans="1:12" ht="18.75">
      <c r="A30" s="35"/>
      <c r="B30" s="35"/>
      <c r="C30" s="94"/>
      <c r="D30" s="94"/>
      <c r="E30" s="94"/>
      <c r="F30" s="94"/>
      <c r="G30" s="89" t="s">
        <v>199</v>
      </c>
      <c r="H30" s="89"/>
      <c r="I30" s="89" t="s">
        <v>199</v>
      </c>
      <c r="J30" s="89"/>
      <c r="K30" s="43"/>
      <c r="L30" s="43"/>
    </row>
    <row r="31" spans="1:12" ht="35.25" customHeight="1">
      <c r="A31" s="100" t="s">
        <v>231</v>
      </c>
      <c r="B31" s="100"/>
      <c r="C31" s="100"/>
      <c r="D31" s="100"/>
      <c r="E31" s="99" t="s">
        <v>232</v>
      </c>
      <c r="F31" s="99"/>
      <c r="G31" s="99"/>
      <c r="H31" s="99"/>
      <c r="I31" s="99"/>
      <c r="J31" s="99"/>
      <c r="K31" s="43"/>
      <c r="L31" s="43"/>
    </row>
    <row r="32" spans="1:12" ht="15.75">
      <c r="A32" s="35"/>
      <c r="B32" s="35"/>
      <c r="C32" s="35"/>
      <c r="D32" s="35"/>
      <c r="E32" s="35"/>
      <c r="F32" s="35"/>
      <c r="G32" s="35"/>
      <c r="H32" s="36"/>
      <c r="I32" s="36"/>
      <c r="J32" s="36"/>
      <c r="K32" s="36"/>
      <c r="L32" s="36"/>
    </row>
    <row r="33" spans="1:12" ht="15.75">
      <c r="A33" s="35"/>
      <c r="B33" s="35"/>
      <c r="C33" s="35"/>
      <c r="D33" s="35"/>
      <c r="E33" s="35"/>
      <c r="F33" s="35"/>
      <c r="G33" s="35"/>
      <c r="H33" s="36"/>
      <c r="I33" s="36"/>
      <c r="J33" s="36"/>
      <c r="K33" s="36"/>
      <c r="L33" s="36"/>
    </row>
    <row r="34" spans="1:12" ht="15.75">
      <c r="A34" s="35"/>
      <c r="B34" s="35"/>
      <c r="C34" s="35"/>
      <c r="D34" s="35"/>
      <c r="E34" s="35"/>
      <c r="F34" s="35"/>
      <c r="G34" s="35"/>
      <c r="H34" s="36"/>
      <c r="I34" s="36"/>
      <c r="J34" s="36"/>
      <c r="K34" s="36"/>
      <c r="L34" s="36"/>
    </row>
    <row r="37" spans="1:12" ht="16.5">
      <c r="A37" s="101" t="s">
        <v>247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1:12" ht="15.75">
      <c r="A38" s="51"/>
      <c r="B38" s="51"/>
      <c r="C38" s="53"/>
      <c r="D38" s="35"/>
      <c r="E38" s="35"/>
      <c r="F38" s="35"/>
      <c r="G38" s="35"/>
      <c r="H38" s="36"/>
      <c r="I38" s="36"/>
      <c r="J38" s="36"/>
      <c r="K38" s="36"/>
      <c r="L38" s="36"/>
    </row>
    <row r="39" spans="1:12" ht="16.5">
      <c r="A39" s="95" t="s">
        <v>221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ht="50.25" customHeight="1">
      <c r="A40" s="63" t="s">
        <v>234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ht="16.5">
      <c r="A41" s="92" t="s">
        <v>222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1:12" ht="32.25" customHeight="1">
      <c r="A42" s="63" t="s">
        <v>248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ht="39" customHeight="1">
      <c r="A43" s="63" t="s">
        <v>249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ht="36.75" customHeight="1">
      <c r="A44" s="63" t="s">
        <v>250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33.75" customHeight="1">
      <c r="A45" s="63" t="s">
        <v>251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 ht="33.75" customHeight="1">
      <c r="A46" s="63" t="s">
        <v>252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33.75" customHeight="1">
      <c r="A47" s="63" t="s">
        <v>253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33.75" customHeight="1">
      <c r="A48" s="63" t="s">
        <v>254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 ht="33.75" customHeight="1">
      <c r="A49" s="63" t="s">
        <v>255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44" ht="17.2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AI50" s="42">
        <f>AR50+CO50+CW50+DE50+DM50</f>
        <v>9660628.05</v>
      </c>
      <c r="AR50" s="42">
        <f>AR51+AR61+AR66+AR78</f>
        <v>9660628.05</v>
      </c>
    </row>
    <row r="51" spans="1:44" ht="16.5">
      <c r="A51" s="95" t="s">
        <v>205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AI51" s="42">
        <f>AR51+CO51+CW51+DE51+DM51</f>
        <v>7360823</v>
      </c>
      <c r="AR51" s="42">
        <f>AR53</f>
        <v>7360823</v>
      </c>
    </row>
    <row r="52" spans="1:12" ht="16.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44" ht="69" customHeight="1">
      <c r="A53" s="95" t="s">
        <v>223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AI53" s="42">
        <f>AR53+CO53+CW53+DE53+DM53</f>
        <v>7360823</v>
      </c>
      <c r="AR53" s="42">
        <f>AR56+AR57+AR60</f>
        <v>7360823</v>
      </c>
    </row>
    <row r="54" spans="1:12" ht="16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36.75" customHeight="1">
      <c r="A55" s="95" t="s">
        <v>224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6" spans="1:44" ht="13.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AR56" s="42">
        <f>6543117+263210+26415+323081+205000</f>
        <v>7360823</v>
      </c>
    </row>
    <row r="57" spans="1:12" ht="19.5" customHeight="1">
      <c r="A57" s="95" t="s">
        <v>225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66" spans="35:44" ht="12.75">
      <c r="AI66" s="42">
        <f>AR66+CO66+CW66+DE66+DM66</f>
        <v>10</v>
      </c>
      <c r="AR66" s="42">
        <f>AR69+AR70+AR72+AR71</f>
        <v>10</v>
      </c>
    </row>
    <row r="69" spans="35:44" ht="12.75">
      <c r="AI69" s="42">
        <f>AR69+CO69+CW69+DE69+DM69</f>
        <v>10</v>
      </c>
      <c r="AR69" s="42">
        <f>350-41.45-298.55</f>
        <v>10</v>
      </c>
    </row>
    <row r="70" ht="12.75">
      <c r="AI70" s="42">
        <f>AR70+CO70+CW70+DE70+DM70</f>
        <v>0</v>
      </c>
    </row>
    <row r="78" spans="35:44" ht="12.75">
      <c r="AI78" s="42">
        <f>AR78+CO78+CW78+DE78+DM78</f>
        <v>2299795.05</v>
      </c>
      <c r="AR78" s="42">
        <f>AR81</f>
        <v>2299795.05</v>
      </c>
    </row>
    <row r="81" spans="35:44" ht="12.75">
      <c r="AI81" s="42">
        <f>SUM(AI82:AQ96)</f>
        <v>2299795.05</v>
      </c>
      <c r="AR81" s="42">
        <f>AR82+AR85+AR86+AR87+AR88+AR89+AR90+AR91+AR92+AR93+AR84+AR94</f>
        <v>2299795.05</v>
      </c>
    </row>
    <row r="88" spans="35:44" ht="12.75">
      <c r="AI88" s="42">
        <f>AR88+CO88+CW88+DE88+DM88</f>
        <v>241698.5</v>
      </c>
      <c r="AR88" s="42">
        <f>245509+10000-13810.5</f>
        <v>241698.5</v>
      </c>
    </row>
    <row r="89" spans="35:44" ht="12.75">
      <c r="AI89" s="42">
        <f>AR89+CO89+CW89+DE89+DM89</f>
        <v>168783.98</v>
      </c>
      <c r="AR89" s="42">
        <f>197160+23500-7300-28300-16276.02</f>
        <v>168783.98</v>
      </c>
    </row>
    <row r="93" spans="35:44" ht="12.75">
      <c r="AI93" s="42">
        <f>AR93+CO93+CW93+DE93+DM93</f>
        <v>1868312.5699999998</v>
      </c>
      <c r="AR93" s="42">
        <f>2130516-96662.34-33397+105716.54-31785.7-25500+28300-74000-173260+38385.07</f>
        <v>1868312.5699999998</v>
      </c>
    </row>
    <row r="94" spans="35:44" ht="12.75">
      <c r="AI94" s="42">
        <f>AR94+CO94+CW94+DE94+DM94</f>
        <v>21000</v>
      </c>
      <c r="AR94" s="42">
        <f>5000+24500-400-3100-5000</f>
        <v>21000</v>
      </c>
    </row>
  </sheetData>
  <sheetProtection/>
  <mergeCells count="60">
    <mergeCell ref="K15:L15"/>
    <mergeCell ref="A14:H14"/>
    <mergeCell ref="A25:D25"/>
    <mergeCell ref="E25:J25"/>
    <mergeCell ref="A26:D26"/>
    <mergeCell ref="A53:L53"/>
    <mergeCell ref="A31:D31"/>
    <mergeCell ref="E31:J31"/>
    <mergeCell ref="A37:L37"/>
    <mergeCell ref="A39:L39"/>
    <mergeCell ref="A55:L55"/>
    <mergeCell ref="A57:L57"/>
    <mergeCell ref="A51:L51"/>
    <mergeCell ref="A42:L42"/>
    <mergeCell ref="A43:L43"/>
    <mergeCell ref="A44:L44"/>
    <mergeCell ref="A45:L45"/>
    <mergeCell ref="A46:L46"/>
    <mergeCell ref="A49:L49"/>
    <mergeCell ref="A47:L47"/>
    <mergeCell ref="A40:L40"/>
    <mergeCell ref="A41:L41"/>
    <mergeCell ref="A27:D29"/>
    <mergeCell ref="E27:J29"/>
    <mergeCell ref="K27:K29"/>
    <mergeCell ref="L27:L29"/>
    <mergeCell ref="C30:F30"/>
    <mergeCell ref="G30:H30"/>
    <mergeCell ref="I30:J30"/>
    <mergeCell ref="A21:D21"/>
    <mergeCell ref="E21:J21"/>
    <mergeCell ref="K21:L21"/>
    <mergeCell ref="G26:H26"/>
    <mergeCell ref="K26:L26"/>
    <mergeCell ref="K25:L25"/>
    <mergeCell ref="F16:G16"/>
    <mergeCell ref="K16:L16"/>
    <mergeCell ref="A17:D20"/>
    <mergeCell ref="E17:I20"/>
    <mergeCell ref="J17:J20"/>
    <mergeCell ref="K17:L20"/>
    <mergeCell ref="I13:J13"/>
    <mergeCell ref="K13:L13"/>
    <mergeCell ref="K14:L14"/>
    <mergeCell ref="G7:L7"/>
    <mergeCell ref="A9:L9"/>
    <mergeCell ref="A11:L11"/>
    <mergeCell ref="F12:G12"/>
    <mergeCell ref="H12:J12"/>
    <mergeCell ref="K12:L12"/>
    <mergeCell ref="A48:L48"/>
    <mergeCell ref="A10:L10"/>
    <mergeCell ref="G1:L1"/>
    <mergeCell ref="G3:L3"/>
    <mergeCell ref="G4:L4"/>
    <mergeCell ref="G5:L5"/>
    <mergeCell ref="G6:I6"/>
    <mergeCell ref="J6:L6"/>
    <mergeCell ref="G2:L2"/>
    <mergeCell ref="F13:G13"/>
  </mergeCells>
  <printOptions/>
  <pageMargins left="0.8267716535433072" right="0.35433070866141736" top="0.3937007874015748" bottom="0.35433070866141736" header="0.31496062992125984" footer="0.31496062992125984"/>
  <pageSetup horizontalDpi="600" verticalDpi="600" orientation="portrait" paperSize="9" scale="75" r:id="rId1"/>
  <rowBreaks count="1" manualBreakCount="1">
    <brk id="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4"/>
  <sheetViews>
    <sheetView tabSelected="1" zoomScalePageLayoutView="0" workbookViewId="0" topLeftCell="A22">
      <selection activeCell="A11" sqref="A11:L11"/>
    </sheetView>
  </sheetViews>
  <sheetFormatPr defaultColWidth="1.37890625" defaultRowHeight="12.75"/>
  <cols>
    <col min="1" max="66" width="1.37890625" style="54" customWidth="1"/>
    <col min="67" max="67" width="4.25390625" style="54" customWidth="1"/>
    <col min="68" max="16384" width="1.37890625" style="54" customWidth="1"/>
  </cols>
  <sheetData>
    <row r="1" spans="84:95" ht="15.75">
      <c r="CF1" s="55"/>
      <c r="CG1" s="161" t="s">
        <v>0</v>
      </c>
      <c r="CH1" s="161"/>
      <c r="CI1" s="161"/>
      <c r="CJ1" s="161"/>
      <c r="CK1" s="161"/>
      <c r="CL1" s="161"/>
      <c r="CM1" s="161"/>
      <c r="CN1" s="161"/>
      <c r="CO1" s="161"/>
      <c r="CP1" s="161"/>
      <c r="CQ1" s="161"/>
    </row>
    <row r="2" spans="1:95" ht="18.75">
      <c r="A2" s="157" t="s">
        <v>214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</row>
    <row r="3" spans="38:63" s="56" customFormat="1" ht="18.75">
      <c r="AL3" s="57" t="s">
        <v>1</v>
      </c>
      <c r="AN3" s="152" t="s">
        <v>273</v>
      </c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66">
        <v>20</v>
      </c>
      <c r="BE3" s="166"/>
      <c r="BF3" s="166"/>
      <c r="BG3" s="152" t="s">
        <v>271</v>
      </c>
      <c r="BH3" s="152"/>
      <c r="BI3" s="152"/>
      <c r="BK3" s="56" t="s">
        <v>2</v>
      </c>
    </row>
    <row r="4" spans="36:64" s="58" customFormat="1" ht="10.5">
      <c r="AJ4" s="162" t="s">
        <v>21</v>
      </c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</row>
    <row r="5" ht="16.5" thickBot="1"/>
    <row r="6" spans="1:95" s="59" customFormat="1" ht="15.75">
      <c r="A6" s="158" t="s">
        <v>3</v>
      </c>
      <c r="B6" s="159"/>
      <c r="C6" s="159"/>
      <c r="D6" s="159"/>
      <c r="E6" s="160"/>
      <c r="F6" s="163" t="s">
        <v>4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60"/>
      <c r="BP6" s="163" t="s">
        <v>233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64"/>
    </row>
    <row r="7" spans="1:95" s="59" customFormat="1" ht="16.5" thickBot="1">
      <c r="A7" s="165">
        <v>1</v>
      </c>
      <c r="B7" s="149"/>
      <c r="C7" s="149"/>
      <c r="D7" s="149"/>
      <c r="E7" s="153"/>
      <c r="F7" s="148">
        <v>2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53"/>
      <c r="BP7" s="148">
        <v>3</v>
      </c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50"/>
    </row>
    <row r="8" spans="1:95" ht="15.75">
      <c r="A8" s="117"/>
      <c r="B8" s="118"/>
      <c r="C8" s="118"/>
      <c r="D8" s="118"/>
      <c r="E8" s="119"/>
      <c r="F8" s="151" t="s">
        <v>5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9"/>
      <c r="BP8" s="154">
        <v>15133218.01</v>
      </c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6"/>
    </row>
    <row r="9" spans="1:95" ht="15.75">
      <c r="A9" s="114" t="s">
        <v>199</v>
      </c>
      <c r="B9" s="115"/>
      <c r="C9" s="115"/>
      <c r="D9" s="115"/>
      <c r="E9" s="116"/>
      <c r="F9" s="111" t="s">
        <v>6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3"/>
      <c r="BP9" s="127">
        <v>9788679.53</v>
      </c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9"/>
    </row>
    <row r="10" spans="1:95" ht="15.75">
      <c r="A10" s="117"/>
      <c r="B10" s="118"/>
      <c r="C10" s="118"/>
      <c r="D10" s="118"/>
      <c r="E10" s="119"/>
      <c r="F10" s="142" t="s">
        <v>7</v>
      </c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4"/>
      <c r="BP10" s="139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1"/>
    </row>
    <row r="11" spans="1:95" ht="15.75">
      <c r="A11" s="114"/>
      <c r="B11" s="115"/>
      <c r="C11" s="115"/>
      <c r="D11" s="115"/>
      <c r="E11" s="116"/>
      <c r="F11" s="108" t="s">
        <v>8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10"/>
      <c r="BP11" s="127">
        <v>16293.06</v>
      </c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9"/>
    </row>
    <row r="12" spans="1:95" ht="15.75">
      <c r="A12" s="117"/>
      <c r="B12" s="118"/>
      <c r="C12" s="118"/>
      <c r="D12" s="118"/>
      <c r="E12" s="119"/>
      <c r="F12" s="145" t="s">
        <v>9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7"/>
      <c r="BP12" s="139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1"/>
    </row>
    <row r="13" spans="1:95" ht="15.75">
      <c r="A13" s="120"/>
      <c r="B13" s="121"/>
      <c r="C13" s="121"/>
      <c r="D13" s="121"/>
      <c r="E13" s="122"/>
      <c r="F13" s="102" t="s">
        <v>22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4"/>
      <c r="BP13" s="105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7"/>
    </row>
    <row r="14" spans="1:95" ht="15.75">
      <c r="A14" s="114" t="s">
        <v>284</v>
      </c>
      <c r="B14" s="115"/>
      <c r="C14" s="115"/>
      <c r="D14" s="115"/>
      <c r="E14" s="116"/>
      <c r="F14" s="108" t="s">
        <v>8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10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9"/>
    </row>
    <row r="15" spans="1:95" ht="15.75">
      <c r="A15" s="117"/>
      <c r="B15" s="118"/>
      <c r="C15" s="118"/>
      <c r="D15" s="118"/>
      <c r="E15" s="119"/>
      <c r="F15" s="145" t="s">
        <v>9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7"/>
      <c r="BP15" s="139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1"/>
    </row>
    <row r="16" spans="1:95" ht="15.75">
      <c r="A16" s="120"/>
      <c r="B16" s="121"/>
      <c r="C16" s="121"/>
      <c r="D16" s="121"/>
      <c r="E16" s="122"/>
      <c r="F16" s="123" t="s">
        <v>10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2"/>
      <c r="BP16" s="105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7"/>
    </row>
    <row r="17" spans="1:95" ht="15.75">
      <c r="A17" s="114"/>
      <c r="B17" s="115"/>
      <c r="C17" s="115"/>
      <c r="D17" s="115"/>
      <c r="E17" s="116"/>
      <c r="F17" s="111" t="s">
        <v>6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3"/>
      <c r="BP17" s="127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9"/>
    </row>
    <row r="18" spans="1:95" ht="15.75">
      <c r="A18" s="117"/>
      <c r="B18" s="118"/>
      <c r="C18" s="118"/>
      <c r="D18" s="118"/>
      <c r="E18" s="119"/>
      <c r="F18" s="142" t="s">
        <v>13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4"/>
      <c r="BP18" s="139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1"/>
    </row>
    <row r="19" spans="1:95" ht="15.75">
      <c r="A19" s="114"/>
      <c r="B19" s="115"/>
      <c r="C19" s="115"/>
      <c r="D19" s="115"/>
      <c r="E19" s="116"/>
      <c r="F19" s="108" t="s">
        <v>8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10"/>
      <c r="BP19" s="127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9"/>
    </row>
    <row r="20" spans="1:95" ht="15.75">
      <c r="A20" s="117"/>
      <c r="B20" s="118"/>
      <c r="C20" s="118"/>
      <c r="D20" s="118"/>
      <c r="E20" s="119"/>
      <c r="F20" s="145" t="s">
        <v>11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7"/>
      <c r="BP20" s="139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1"/>
    </row>
    <row r="21" spans="1:95" ht="15.75">
      <c r="A21" s="120"/>
      <c r="B21" s="121"/>
      <c r="C21" s="121"/>
      <c r="D21" s="121"/>
      <c r="E21" s="122"/>
      <c r="F21" s="102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4"/>
      <c r="BP21" s="105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7"/>
    </row>
    <row r="22" spans="1:95" ht="15.75">
      <c r="A22" s="120"/>
      <c r="B22" s="121"/>
      <c r="C22" s="121"/>
      <c r="D22" s="121"/>
      <c r="E22" s="122"/>
      <c r="F22" s="124" t="s">
        <v>12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6"/>
      <c r="BP22" s="105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7"/>
    </row>
    <row r="23" spans="1:95" ht="15.75">
      <c r="A23" s="120"/>
      <c r="B23" s="121"/>
      <c r="C23" s="121"/>
      <c r="D23" s="121"/>
      <c r="E23" s="122"/>
      <c r="F23" s="102" t="s">
        <v>14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4"/>
      <c r="BP23" s="105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7"/>
    </row>
    <row r="24" spans="1:95" ht="15.75">
      <c r="A24" s="120"/>
      <c r="B24" s="121"/>
      <c r="C24" s="121"/>
      <c r="D24" s="121"/>
      <c r="E24" s="122"/>
      <c r="F24" s="102" t="s">
        <v>15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4"/>
      <c r="BP24" s="105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7"/>
    </row>
    <row r="25" spans="1:95" ht="15.75">
      <c r="A25" s="120"/>
      <c r="B25" s="121"/>
      <c r="C25" s="121"/>
      <c r="D25" s="121"/>
      <c r="E25" s="122"/>
      <c r="F25" s="102" t="s">
        <v>16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4"/>
      <c r="BP25" s="105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7"/>
    </row>
    <row r="26" spans="1:95" ht="15.75">
      <c r="A26" s="120"/>
      <c r="B26" s="121"/>
      <c r="C26" s="121"/>
      <c r="D26" s="121"/>
      <c r="E26" s="122"/>
      <c r="F26" s="123" t="s">
        <v>17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2"/>
      <c r="BP26" s="105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7"/>
    </row>
    <row r="27" spans="1:95" ht="15.75">
      <c r="A27" s="114"/>
      <c r="B27" s="115"/>
      <c r="C27" s="115"/>
      <c r="D27" s="115"/>
      <c r="E27" s="116"/>
      <c r="F27" s="111" t="s">
        <v>6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3"/>
      <c r="BP27" s="127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9"/>
    </row>
    <row r="28" spans="1:95" ht="15.75">
      <c r="A28" s="117"/>
      <c r="B28" s="118"/>
      <c r="C28" s="118"/>
      <c r="D28" s="118"/>
      <c r="E28" s="119"/>
      <c r="F28" s="142" t="s">
        <v>18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4"/>
      <c r="BP28" s="139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1"/>
    </row>
    <row r="29" spans="1:95" ht="15.75">
      <c r="A29" s="120"/>
      <c r="B29" s="121"/>
      <c r="C29" s="121"/>
      <c r="D29" s="121"/>
      <c r="E29" s="122"/>
      <c r="F29" s="102" t="s">
        <v>19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4"/>
      <c r="BP29" s="105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7"/>
    </row>
    <row r="30" spans="1:95" ht="15.75">
      <c r="A30" s="114"/>
      <c r="B30" s="115"/>
      <c r="C30" s="115"/>
      <c r="D30" s="115"/>
      <c r="E30" s="116"/>
      <c r="F30" s="108" t="s">
        <v>8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10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9"/>
    </row>
    <row r="31" spans="1:95" ht="16.5" thickBot="1">
      <c r="A31" s="136"/>
      <c r="B31" s="137"/>
      <c r="C31" s="137"/>
      <c r="D31" s="137"/>
      <c r="E31" s="138"/>
      <c r="F31" s="133" t="s">
        <v>20</v>
      </c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5"/>
      <c r="BP31" s="130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2"/>
    </row>
    <row r="44" ht="15.75">
      <c r="AR44" s="54">
        <f>AR45+AR46</f>
        <v>13444872.290000001</v>
      </c>
    </row>
    <row r="45" ht="15.75">
      <c r="AR45" s="54">
        <f>4278931.39-100000-14378.97+162225+205000+85000</f>
        <v>4616777.42</v>
      </c>
    </row>
    <row r="46" ht="15.75">
      <c r="AR46" s="54">
        <f>8116283.66+154622.37+105716.54-7285.7+263210+113882+258426-400-3100-173260</f>
        <v>8828094.870000001</v>
      </c>
    </row>
    <row r="50" spans="35:44" ht="15.75">
      <c r="AI50" s="54">
        <f>AR50+CO50+CW50+DE50+DM50</f>
        <v>12120060.950000001</v>
      </c>
      <c r="AR50" s="54">
        <f>AR51+AR61+AR66+AR78</f>
        <v>12120060.950000001</v>
      </c>
    </row>
    <row r="51" spans="35:44" ht="15.75">
      <c r="AI51" s="54">
        <f>AR51+CO51+CW51+DE51+DM51</f>
        <v>9586083.530000001</v>
      </c>
      <c r="AR51" s="54">
        <f>AR53</f>
        <v>9586083.530000001</v>
      </c>
    </row>
    <row r="53" spans="35:44" ht="15.75">
      <c r="AI53" s="54">
        <f>AR53+CO53+CW53+DE53+DM53</f>
        <v>9586083.530000001</v>
      </c>
      <c r="AR53" s="54">
        <f>AR56+AR57+AR60</f>
        <v>9586083.530000001</v>
      </c>
    </row>
    <row r="56" ht="15.75">
      <c r="AR56" s="54">
        <f>6543117+263210+26415+323081+205000</f>
        <v>7360823</v>
      </c>
    </row>
    <row r="57" ht="15.75">
      <c r="AR57" s="54">
        <f>1976021-20797.47+113882-26415+97570+85000</f>
        <v>2225260.5300000003</v>
      </c>
    </row>
    <row r="66" spans="35:44" ht="15.75">
      <c r="AI66" s="54">
        <f>AR66+CO66+CW66+DE66+DM66</f>
        <v>10</v>
      </c>
      <c r="AR66" s="54">
        <f>AR69+AR70+AR72+AR71</f>
        <v>10</v>
      </c>
    </row>
    <row r="69" spans="35:44" ht="15.75">
      <c r="AI69" s="54">
        <f>AR69+CO69+CW69+DE69+DM69</f>
        <v>10</v>
      </c>
      <c r="AR69" s="54">
        <f>350-41.45-298.55</f>
        <v>10</v>
      </c>
    </row>
    <row r="70" ht="15.75">
      <c r="AI70" s="54">
        <f>AR70+CO70+CW70+DE70+DM70</f>
        <v>0</v>
      </c>
    </row>
    <row r="78" spans="35:44" ht="15.75">
      <c r="AI78" s="54">
        <f>AR78+CO78+CW78+DE78+DM78</f>
        <v>2533967.42</v>
      </c>
      <c r="AR78" s="54">
        <f>AR81</f>
        <v>2533967.42</v>
      </c>
    </row>
    <row r="81" spans="35:44" ht="15.75">
      <c r="AI81" s="54">
        <f>SUM(AI82:AQ96)</f>
        <v>2299795.05</v>
      </c>
      <c r="AR81" s="54">
        <f>AR82+AR85+AR86+AR87+AR88+AR89+AR90+AR91+AR92+AR93+AR84+AR94</f>
        <v>2533967.42</v>
      </c>
    </row>
    <row r="88" spans="35:44" ht="15.75">
      <c r="AI88" s="54">
        <f>AR88+CO88+CW88+DE88+DM88</f>
        <v>241698.5</v>
      </c>
      <c r="AR88" s="54">
        <f>245509+10000-13810.5</f>
        <v>241698.5</v>
      </c>
    </row>
    <row r="89" spans="35:44" ht="15.75">
      <c r="AI89" s="54">
        <f>AR89+CO89+CW89+DE89+DM89</f>
        <v>168783.98</v>
      </c>
      <c r="AR89" s="54">
        <f>197160+23500-7300-28300-16276.02</f>
        <v>168783.98</v>
      </c>
    </row>
    <row r="91" ht="15.75">
      <c r="AR91" s="54">
        <f>154622.37+2000+3550+74000</f>
        <v>234172.37</v>
      </c>
    </row>
    <row r="93" spans="35:44" ht="15.75">
      <c r="AI93" s="54">
        <f>AR93+CO93+CW93+DE93+DM93</f>
        <v>1868312.5699999998</v>
      </c>
      <c r="AR93" s="54">
        <f>2130516-96662.34-33397+105716.54-31785.7-25500+28300-74000-173260+38385.07</f>
        <v>1868312.5699999998</v>
      </c>
    </row>
    <row r="94" spans="35:44" ht="15.75">
      <c r="AI94" s="54">
        <f>AR94+CO94+CW94+DE94+DM94</f>
        <v>21000</v>
      </c>
      <c r="AR94" s="54">
        <f>5000+24500-400-3100-5000</f>
        <v>21000</v>
      </c>
    </row>
  </sheetData>
  <sheetProtection/>
  <mergeCells count="70">
    <mergeCell ref="BP8:CQ8"/>
    <mergeCell ref="A2:CQ2"/>
    <mergeCell ref="A6:E6"/>
    <mergeCell ref="CG1:CQ1"/>
    <mergeCell ref="AJ4:BL4"/>
    <mergeCell ref="BP6:CQ6"/>
    <mergeCell ref="F6:BO6"/>
    <mergeCell ref="A7:E7"/>
    <mergeCell ref="AN3:BC3"/>
    <mergeCell ref="BD3:BF3"/>
    <mergeCell ref="BG3:BI3"/>
    <mergeCell ref="F7:BO7"/>
    <mergeCell ref="BP17:CQ18"/>
    <mergeCell ref="F17:BO17"/>
    <mergeCell ref="F20:BO20"/>
    <mergeCell ref="F18:BO18"/>
    <mergeCell ref="BP16:CQ16"/>
    <mergeCell ref="F15:BO15"/>
    <mergeCell ref="BP19:CQ20"/>
    <mergeCell ref="BP14:CQ15"/>
    <mergeCell ref="A13:E13"/>
    <mergeCell ref="F9:BO9"/>
    <mergeCell ref="F11:BO11"/>
    <mergeCell ref="F12:BO12"/>
    <mergeCell ref="BP11:CQ12"/>
    <mergeCell ref="BP7:CQ7"/>
    <mergeCell ref="A8:E8"/>
    <mergeCell ref="F10:BO10"/>
    <mergeCell ref="A9:E10"/>
    <mergeCell ref="F8:BO8"/>
    <mergeCell ref="F23:BO23"/>
    <mergeCell ref="BP23:CQ23"/>
    <mergeCell ref="A16:E16"/>
    <mergeCell ref="F16:BO16"/>
    <mergeCell ref="BP9:CQ10"/>
    <mergeCell ref="A17:E18"/>
    <mergeCell ref="BP22:CQ22"/>
    <mergeCell ref="F13:BO13"/>
    <mergeCell ref="F14:BO14"/>
    <mergeCell ref="BP13:CQ13"/>
    <mergeCell ref="A24:E24"/>
    <mergeCell ref="A21:E21"/>
    <mergeCell ref="BP24:CQ24"/>
    <mergeCell ref="BP29:CQ29"/>
    <mergeCell ref="BP25:CQ25"/>
    <mergeCell ref="BP26:CQ26"/>
    <mergeCell ref="BP27:CQ28"/>
    <mergeCell ref="F28:BO28"/>
    <mergeCell ref="F24:BO24"/>
    <mergeCell ref="A23:E23"/>
    <mergeCell ref="F22:BO22"/>
    <mergeCell ref="F25:BO25"/>
    <mergeCell ref="BP30:CQ31"/>
    <mergeCell ref="F19:BO19"/>
    <mergeCell ref="A29:E29"/>
    <mergeCell ref="F29:BO29"/>
    <mergeCell ref="F31:BO31"/>
    <mergeCell ref="A30:E31"/>
    <mergeCell ref="A27:E28"/>
    <mergeCell ref="A19:E20"/>
    <mergeCell ref="F21:BO21"/>
    <mergeCell ref="BP21:CQ21"/>
    <mergeCell ref="F30:BO30"/>
    <mergeCell ref="F27:BO27"/>
    <mergeCell ref="A14:E15"/>
    <mergeCell ref="A11:E12"/>
    <mergeCell ref="A26:E26"/>
    <mergeCell ref="F26:BO26"/>
    <mergeCell ref="A25:E25"/>
    <mergeCell ref="A22:E2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B123"/>
  <sheetViews>
    <sheetView tabSelected="1" zoomScalePageLayoutView="0" workbookViewId="0" topLeftCell="A80">
      <selection activeCell="A11" sqref="A11:L11"/>
    </sheetView>
  </sheetViews>
  <sheetFormatPr defaultColWidth="1.37890625" defaultRowHeight="12.75"/>
  <cols>
    <col min="1" max="16" width="1.37890625" style="1" customWidth="1"/>
    <col min="17" max="17" width="3.25390625" style="1" customWidth="1"/>
    <col min="18" max="18" width="1.875" style="1" customWidth="1"/>
    <col min="19" max="19" width="1.75390625" style="1" customWidth="1"/>
    <col min="20" max="20" width="2.00390625" style="1" customWidth="1"/>
    <col min="21" max="21" width="2.25390625" style="1" customWidth="1"/>
    <col min="22" max="26" width="1.37890625" style="1" customWidth="1"/>
    <col min="27" max="27" width="0.875" style="1" customWidth="1"/>
    <col min="28" max="33" width="1.37890625" style="1" customWidth="1"/>
    <col min="34" max="34" width="0.6171875" style="1" customWidth="1"/>
    <col min="35" max="48" width="1.37890625" style="1" customWidth="1"/>
    <col min="49" max="49" width="6.00390625" style="1" customWidth="1"/>
    <col min="50" max="50" width="2.125" style="1" customWidth="1"/>
    <col min="51" max="51" width="0.2421875" style="1" customWidth="1"/>
    <col min="52" max="58" width="1.37890625" style="1" hidden="1" customWidth="1"/>
    <col min="59" max="59" width="0.2421875" style="1" hidden="1" customWidth="1"/>
    <col min="60" max="91" width="0.2421875" style="1" customWidth="1"/>
    <col min="92" max="92" width="0.875" style="1" customWidth="1"/>
    <col min="93" max="93" width="1.37890625" style="1" customWidth="1"/>
    <col min="94" max="16384" width="1.37890625" style="1" customWidth="1"/>
  </cols>
  <sheetData>
    <row r="1" s="6" customFormat="1" ht="12.75">
      <c r="EB1" s="7" t="s">
        <v>23</v>
      </c>
    </row>
    <row r="2" s="8" customFormat="1" ht="0.75" customHeight="1"/>
    <row r="3" spans="1:132" ht="15.75">
      <c r="A3" s="370" t="s">
        <v>24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  <c r="BQ3" s="370"/>
      <c r="BR3" s="370"/>
      <c r="BS3" s="370"/>
      <c r="BT3" s="370"/>
      <c r="BU3" s="370"/>
      <c r="BV3" s="370"/>
      <c r="BW3" s="370"/>
      <c r="BX3" s="370"/>
      <c r="BY3" s="370"/>
      <c r="BZ3" s="370"/>
      <c r="CA3" s="370"/>
      <c r="CB3" s="370"/>
      <c r="CC3" s="370"/>
      <c r="CD3" s="370"/>
      <c r="CE3" s="370"/>
      <c r="CF3" s="370"/>
      <c r="CG3" s="370"/>
      <c r="CH3" s="370"/>
      <c r="CI3" s="370"/>
      <c r="CJ3" s="370"/>
      <c r="CK3" s="370"/>
      <c r="CL3" s="370"/>
      <c r="CM3" s="370"/>
      <c r="CN3" s="370"/>
      <c r="CO3" s="370"/>
      <c r="CP3" s="370"/>
      <c r="CQ3" s="370"/>
      <c r="CR3" s="370"/>
      <c r="CS3" s="370"/>
      <c r="CT3" s="370"/>
      <c r="CU3" s="370"/>
      <c r="CV3" s="370"/>
      <c r="CW3" s="370"/>
      <c r="CX3" s="370"/>
      <c r="CY3" s="370"/>
      <c r="CZ3" s="370"/>
      <c r="DA3" s="370"/>
      <c r="DB3" s="370"/>
      <c r="DC3" s="370"/>
      <c r="DD3" s="370"/>
      <c r="DE3" s="370"/>
      <c r="DF3" s="370"/>
      <c r="DG3" s="370"/>
      <c r="DH3" s="370"/>
      <c r="DI3" s="370"/>
      <c r="DJ3" s="370"/>
      <c r="DK3" s="370"/>
      <c r="DL3" s="370"/>
      <c r="DM3" s="370"/>
      <c r="DN3" s="370"/>
      <c r="DO3" s="370"/>
      <c r="DP3" s="370"/>
      <c r="DQ3" s="370"/>
      <c r="DR3" s="370"/>
      <c r="DS3" s="370"/>
      <c r="DT3" s="370"/>
      <c r="DU3" s="370"/>
      <c r="DV3" s="370"/>
      <c r="DW3" s="370"/>
      <c r="DX3" s="370"/>
      <c r="DY3" s="370"/>
      <c r="DZ3" s="370"/>
      <c r="EA3" s="370"/>
      <c r="EB3" s="370"/>
    </row>
    <row r="4" spans="38:96" ht="15.75">
      <c r="AL4" s="2" t="s">
        <v>1</v>
      </c>
      <c r="AN4" s="199" t="s">
        <v>287</v>
      </c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" t="s">
        <v>2</v>
      </c>
    </row>
    <row r="5" s="6" customFormat="1" ht="7.5" customHeight="1" thickBot="1"/>
    <row r="6" spans="1:132" s="9" customFormat="1" ht="12.75" customHeight="1">
      <c r="A6" s="371" t="s">
        <v>4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3"/>
      <c r="R6" s="389" t="s">
        <v>173</v>
      </c>
      <c r="S6" s="390"/>
      <c r="T6" s="390"/>
      <c r="U6" s="391"/>
      <c r="V6" s="389" t="s">
        <v>190</v>
      </c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1"/>
      <c r="AI6" s="386" t="s">
        <v>25</v>
      </c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  <c r="BY6" s="387"/>
      <c r="BZ6" s="387"/>
      <c r="CA6" s="387"/>
      <c r="CB6" s="387"/>
      <c r="CC6" s="387"/>
      <c r="CD6" s="387"/>
      <c r="CE6" s="387"/>
      <c r="CF6" s="387"/>
      <c r="CG6" s="387"/>
      <c r="CH6" s="387"/>
      <c r="CI6" s="387"/>
      <c r="CJ6" s="387"/>
      <c r="CK6" s="387"/>
      <c r="CL6" s="387"/>
      <c r="CM6" s="387"/>
      <c r="CN6" s="387"/>
      <c r="CO6" s="387"/>
      <c r="CP6" s="387"/>
      <c r="CQ6" s="387"/>
      <c r="CR6" s="387"/>
      <c r="CS6" s="387"/>
      <c r="CT6" s="387"/>
      <c r="CU6" s="387"/>
      <c r="CV6" s="387"/>
      <c r="CW6" s="387"/>
      <c r="CX6" s="387"/>
      <c r="CY6" s="387"/>
      <c r="CZ6" s="387"/>
      <c r="DA6" s="387"/>
      <c r="DB6" s="387"/>
      <c r="DC6" s="387"/>
      <c r="DD6" s="387"/>
      <c r="DE6" s="387"/>
      <c r="DF6" s="387"/>
      <c r="DG6" s="387"/>
      <c r="DH6" s="387"/>
      <c r="DI6" s="387"/>
      <c r="DJ6" s="387"/>
      <c r="DK6" s="387"/>
      <c r="DL6" s="387"/>
      <c r="DM6" s="387"/>
      <c r="DN6" s="387"/>
      <c r="DO6" s="387"/>
      <c r="DP6" s="387"/>
      <c r="DQ6" s="387"/>
      <c r="DR6" s="387"/>
      <c r="DS6" s="387"/>
      <c r="DT6" s="387"/>
      <c r="DU6" s="387"/>
      <c r="DV6" s="387"/>
      <c r="DW6" s="387"/>
      <c r="DX6" s="387"/>
      <c r="DY6" s="387"/>
      <c r="DZ6" s="387"/>
      <c r="EA6" s="387"/>
      <c r="EB6" s="388"/>
    </row>
    <row r="7" spans="1:132" s="9" customFormat="1" ht="12.75" customHeight="1">
      <c r="A7" s="374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6"/>
      <c r="R7" s="330"/>
      <c r="S7" s="331"/>
      <c r="T7" s="331"/>
      <c r="U7" s="332"/>
      <c r="V7" s="330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2"/>
      <c r="AI7" s="381" t="s">
        <v>26</v>
      </c>
      <c r="AJ7" s="382"/>
      <c r="AK7" s="382"/>
      <c r="AL7" s="382"/>
      <c r="AM7" s="382"/>
      <c r="AN7" s="382"/>
      <c r="AO7" s="382"/>
      <c r="AP7" s="382"/>
      <c r="AQ7" s="383"/>
      <c r="AR7" s="367" t="s">
        <v>8</v>
      </c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8"/>
      <c r="CB7" s="368"/>
      <c r="CC7" s="368"/>
      <c r="CD7" s="368"/>
      <c r="CE7" s="368"/>
      <c r="CF7" s="368"/>
      <c r="CG7" s="368"/>
      <c r="CH7" s="368"/>
      <c r="CI7" s="368"/>
      <c r="CJ7" s="368"/>
      <c r="CK7" s="368"/>
      <c r="CL7" s="368"/>
      <c r="CM7" s="368"/>
      <c r="CN7" s="368"/>
      <c r="CO7" s="368"/>
      <c r="CP7" s="368"/>
      <c r="CQ7" s="368"/>
      <c r="CR7" s="368"/>
      <c r="CS7" s="368"/>
      <c r="CT7" s="368"/>
      <c r="CU7" s="368"/>
      <c r="CV7" s="368"/>
      <c r="CW7" s="368"/>
      <c r="CX7" s="368"/>
      <c r="CY7" s="368"/>
      <c r="CZ7" s="368"/>
      <c r="DA7" s="368"/>
      <c r="DB7" s="368"/>
      <c r="DC7" s="368"/>
      <c r="DD7" s="368"/>
      <c r="DE7" s="368"/>
      <c r="DF7" s="368"/>
      <c r="DG7" s="368"/>
      <c r="DH7" s="368"/>
      <c r="DI7" s="368"/>
      <c r="DJ7" s="368"/>
      <c r="DK7" s="368"/>
      <c r="DL7" s="368"/>
      <c r="DM7" s="368"/>
      <c r="DN7" s="368"/>
      <c r="DO7" s="368"/>
      <c r="DP7" s="368"/>
      <c r="DQ7" s="368"/>
      <c r="DR7" s="368"/>
      <c r="DS7" s="368"/>
      <c r="DT7" s="368"/>
      <c r="DU7" s="368"/>
      <c r="DV7" s="368"/>
      <c r="DW7" s="368"/>
      <c r="DX7" s="368"/>
      <c r="DY7" s="368"/>
      <c r="DZ7" s="368"/>
      <c r="EA7" s="368"/>
      <c r="EB7" s="369"/>
    </row>
    <row r="8" spans="1:132" s="9" customFormat="1" ht="12" customHeight="1">
      <c r="A8" s="374"/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6"/>
      <c r="R8" s="330"/>
      <c r="S8" s="331"/>
      <c r="T8" s="331"/>
      <c r="U8" s="332"/>
      <c r="V8" s="330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2"/>
      <c r="AI8" s="384"/>
      <c r="AJ8" s="375"/>
      <c r="AK8" s="375"/>
      <c r="AL8" s="375"/>
      <c r="AM8" s="375"/>
      <c r="AN8" s="375"/>
      <c r="AO8" s="375"/>
      <c r="AP8" s="375"/>
      <c r="AQ8" s="376"/>
      <c r="AR8" s="333" t="s">
        <v>226</v>
      </c>
      <c r="AS8" s="334"/>
      <c r="AT8" s="334"/>
      <c r="AU8" s="334"/>
      <c r="AV8" s="334"/>
      <c r="AW8" s="334"/>
      <c r="AX8" s="334"/>
      <c r="AY8" s="335"/>
      <c r="AZ8" s="330"/>
      <c r="BA8" s="331"/>
      <c r="BB8" s="331"/>
      <c r="BC8" s="331"/>
      <c r="BD8" s="331"/>
      <c r="BE8" s="331"/>
      <c r="BF8" s="331"/>
      <c r="BG8" s="332"/>
      <c r="BH8" s="33"/>
      <c r="BI8" s="334" t="s">
        <v>227</v>
      </c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5"/>
      <c r="CO8" s="333" t="s">
        <v>104</v>
      </c>
      <c r="CP8" s="334"/>
      <c r="CQ8" s="334"/>
      <c r="CR8" s="334"/>
      <c r="CS8" s="334"/>
      <c r="CT8" s="334"/>
      <c r="CU8" s="334"/>
      <c r="CV8" s="335"/>
      <c r="CW8" s="333" t="s">
        <v>105</v>
      </c>
      <c r="CX8" s="334"/>
      <c r="CY8" s="334"/>
      <c r="CZ8" s="334"/>
      <c r="DA8" s="334"/>
      <c r="DB8" s="334"/>
      <c r="DC8" s="334"/>
      <c r="DD8" s="335"/>
      <c r="DE8" s="333" t="s">
        <v>106</v>
      </c>
      <c r="DF8" s="334"/>
      <c r="DG8" s="334"/>
      <c r="DH8" s="334"/>
      <c r="DI8" s="334"/>
      <c r="DJ8" s="334"/>
      <c r="DK8" s="334"/>
      <c r="DL8" s="335"/>
      <c r="DM8" s="333" t="s">
        <v>27</v>
      </c>
      <c r="DN8" s="334"/>
      <c r="DO8" s="334"/>
      <c r="DP8" s="334"/>
      <c r="DQ8" s="334"/>
      <c r="DR8" s="334"/>
      <c r="DS8" s="334"/>
      <c r="DT8" s="334"/>
      <c r="DU8" s="334"/>
      <c r="DV8" s="334"/>
      <c r="DW8" s="334"/>
      <c r="DX8" s="334"/>
      <c r="DY8" s="334"/>
      <c r="DZ8" s="334"/>
      <c r="EA8" s="334"/>
      <c r="EB8" s="364"/>
    </row>
    <row r="9" spans="1:132" s="9" customFormat="1" ht="12" customHeight="1">
      <c r="A9" s="374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6"/>
      <c r="R9" s="330"/>
      <c r="S9" s="331"/>
      <c r="T9" s="331"/>
      <c r="U9" s="332"/>
      <c r="V9" s="330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2"/>
      <c r="AI9" s="384"/>
      <c r="AJ9" s="375"/>
      <c r="AK9" s="375"/>
      <c r="AL9" s="375"/>
      <c r="AM9" s="375"/>
      <c r="AN9" s="375"/>
      <c r="AO9" s="375"/>
      <c r="AP9" s="375"/>
      <c r="AQ9" s="376"/>
      <c r="AR9" s="330"/>
      <c r="AS9" s="331"/>
      <c r="AT9" s="331"/>
      <c r="AU9" s="331"/>
      <c r="AV9" s="331"/>
      <c r="AW9" s="331"/>
      <c r="AX9" s="331"/>
      <c r="AY9" s="332"/>
      <c r="AZ9" s="330"/>
      <c r="BA9" s="331"/>
      <c r="BB9" s="331"/>
      <c r="BC9" s="331"/>
      <c r="BD9" s="331"/>
      <c r="BE9" s="331"/>
      <c r="BF9" s="331"/>
      <c r="BG9" s="332"/>
      <c r="BH9" s="33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2"/>
      <c r="CO9" s="330"/>
      <c r="CP9" s="331"/>
      <c r="CQ9" s="331"/>
      <c r="CR9" s="331"/>
      <c r="CS9" s="331"/>
      <c r="CT9" s="331"/>
      <c r="CU9" s="331"/>
      <c r="CV9" s="332"/>
      <c r="CW9" s="330"/>
      <c r="CX9" s="331"/>
      <c r="CY9" s="331"/>
      <c r="CZ9" s="331"/>
      <c r="DA9" s="331"/>
      <c r="DB9" s="331"/>
      <c r="DC9" s="331"/>
      <c r="DD9" s="332"/>
      <c r="DE9" s="330"/>
      <c r="DF9" s="331"/>
      <c r="DG9" s="331"/>
      <c r="DH9" s="331"/>
      <c r="DI9" s="331"/>
      <c r="DJ9" s="331"/>
      <c r="DK9" s="331"/>
      <c r="DL9" s="332"/>
      <c r="DM9" s="330" t="s">
        <v>28</v>
      </c>
      <c r="DN9" s="331"/>
      <c r="DO9" s="331"/>
      <c r="DP9" s="331"/>
      <c r="DQ9" s="331"/>
      <c r="DR9" s="331"/>
      <c r="DS9" s="331"/>
      <c r="DT9" s="331"/>
      <c r="DU9" s="331"/>
      <c r="DV9" s="331"/>
      <c r="DW9" s="331"/>
      <c r="DX9" s="331"/>
      <c r="DY9" s="331"/>
      <c r="DZ9" s="331"/>
      <c r="EA9" s="331"/>
      <c r="EB9" s="365"/>
    </row>
    <row r="10" spans="1:132" s="9" customFormat="1" ht="12" customHeight="1">
      <c r="A10" s="374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6"/>
      <c r="R10" s="330"/>
      <c r="S10" s="331"/>
      <c r="T10" s="331"/>
      <c r="U10" s="332"/>
      <c r="V10" s="330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2"/>
      <c r="AI10" s="384"/>
      <c r="AJ10" s="375"/>
      <c r="AK10" s="375"/>
      <c r="AL10" s="375"/>
      <c r="AM10" s="375"/>
      <c r="AN10" s="375"/>
      <c r="AO10" s="375"/>
      <c r="AP10" s="375"/>
      <c r="AQ10" s="376"/>
      <c r="AR10" s="330"/>
      <c r="AS10" s="331"/>
      <c r="AT10" s="331"/>
      <c r="AU10" s="331"/>
      <c r="AV10" s="331"/>
      <c r="AW10" s="331"/>
      <c r="AX10" s="331"/>
      <c r="AY10" s="332"/>
      <c r="AZ10" s="330"/>
      <c r="BA10" s="331"/>
      <c r="BB10" s="331"/>
      <c r="BC10" s="331"/>
      <c r="BD10" s="331"/>
      <c r="BE10" s="331"/>
      <c r="BF10" s="331"/>
      <c r="BG10" s="332"/>
      <c r="BH10" s="33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2"/>
      <c r="CO10" s="330"/>
      <c r="CP10" s="331"/>
      <c r="CQ10" s="331"/>
      <c r="CR10" s="331"/>
      <c r="CS10" s="331"/>
      <c r="CT10" s="331"/>
      <c r="CU10" s="331"/>
      <c r="CV10" s="332"/>
      <c r="CW10" s="330"/>
      <c r="CX10" s="331"/>
      <c r="CY10" s="331"/>
      <c r="CZ10" s="331"/>
      <c r="DA10" s="331"/>
      <c r="DB10" s="331"/>
      <c r="DC10" s="331"/>
      <c r="DD10" s="332"/>
      <c r="DE10" s="330"/>
      <c r="DF10" s="331"/>
      <c r="DG10" s="331"/>
      <c r="DH10" s="331"/>
      <c r="DI10" s="331"/>
      <c r="DJ10" s="331"/>
      <c r="DK10" s="331"/>
      <c r="DL10" s="332"/>
      <c r="DM10" s="330" t="s">
        <v>29</v>
      </c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31"/>
      <c r="DZ10" s="331"/>
      <c r="EA10" s="331"/>
      <c r="EB10" s="365"/>
    </row>
    <row r="11" spans="1:132" s="9" customFormat="1" ht="12" customHeight="1">
      <c r="A11" s="374"/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6"/>
      <c r="R11" s="330"/>
      <c r="S11" s="331"/>
      <c r="T11" s="331"/>
      <c r="U11" s="332"/>
      <c r="V11" s="330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2"/>
      <c r="AI11" s="384"/>
      <c r="AJ11" s="375"/>
      <c r="AK11" s="375"/>
      <c r="AL11" s="375"/>
      <c r="AM11" s="375"/>
      <c r="AN11" s="375"/>
      <c r="AO11" s="375"/>
      <c r="AP11" s="375"/>
      <c r="AQ11" s="376"/>
      <c r="AR11" s="330"/>
      <c r="AS11" s="331"/>
      <c r="AT11" s="331"/>
      <c r="AU11" s="331"/>
      <c r="AV11" s="331"/>
      <c r="AW11" s="331"/>
      <c r="AX11" s="331"/>
      <c r="AY11" s="332"/>
      <c r="AZ11" s="330"/>
      <c r="BA11" s="331"/>
      <c r="BB11" s="331"/>
      <c r="BC11" s="331"/>
      <c r="BD11" s="331"/>
      <c r="BE11" s="331"/>
      <c r="BF11" s="331"/>
      <c r="BG11" s="332"/>
      <c r="BH11" s="33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2"/>
      <c r="CO11" s="330"/>
      <c r="CP11" s="331"/>
      <c r="CQ11" s="331"/>
      <c r="CR11" s="331"/>
      <c r="CS11" s="331"/>
      <c r="CT11" s="331"/>
      <c r="CU11" s="331"/>
      <c r="CV11" s="332"/>
      <c r="CW11" s="330"/>
      <c r="CX11" s="331"/>
      <c r="CY11" s="331"/>
      <c r="CZ11" s="331"/>
      <c r="DA11" s="331"/>
      <c r="DB11" s="331"/>
      <c r="DC11" s="331"/>
      <c r="DD11" s="332"/>
      <c r="DE11" s="330"/>
      <c r="DF11" s="331"/>
      <c r="DG11" s="331"/>
      <c r="DH11" s="331"/>
      <c r="DI11" s="331"/>
      <c r="DJ11" s="331"/>
      <c r="DK11" s="331"/>
      <c r="DL11" s="332"/>
      <c r="DM11" s="336" t="s">
        <v>30</v>
      </c>
      <c r="DN11" s="337"/>
      <c r="DO11" s="337"/>
      <c r="DP11" s="337"/>
      <c r="DQ11" s="337"/>
      <c r="DR11" s="337"/>
      <c r="DS11" s="337"/>
      <c r="DT11" s="337"/>
      <c r="DU11" s="337"/>
      <c r="DV11" s="337"/>
      <c r="DW11" s="337"/>
      <c r="DX11" s="337"/>
      <c r="DY11" s="337"/>
      <c r="DZ11" s="337"/>
      <c r="EA11" s="337"/>
      <c r="EB11" s="366"/>
    </row>
    <row r="12" spans="1:132" s="9" customFormat="1" ht="12" customHeight="1">
      <c r="A12" s="374"/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6"/>
      <c r="R12" s="330"/>
      <c r="S12" s="331"/>
      <c r="T12" s="331"/>
      <c r="U12" s="332"/>
      <c r="V12" s="330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2"/>
      <c r="AI12" s="384"/>
      <c r="AJ12" s="375"/>
      <c r="AK12" s="375"/>
      <c r="AL12" s="375"/>
      <c r="AM12" s="375"/>
      <c r="AN12" s="375"/>
      <c r="AO12" s="375"/>
      <c r="AP12" s="375"/>
      <c r="AQ12" s="376"/>
      <c r="AR12" s="330"/>
      <c r="AS12" s="331"/>
      <c r="AT12" s="331"/>
      <c r="AU12" s="331"/>
      <c r="AV12" s="331"/>
      <c r="AW12" s="331"/>
      <c r="AX12" s="331"/>
      <c r="AY12" s="332"/>
      <c r="AZ12" s="330"/>
      <c r="BA12" s="331"/>
      <c r="BB12" s="331"/>
      <c r="BC12" s="331"/>
      <c r="BD12" s="331"/>
      <c r="BE12" s="331"/>
      <c r="BF12" s="331"/>
      <c r="BG12" s="332"/>
      <c r="BH12" s="33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2"/>
      <c r="CO12" s="330"/>
      <c r="CP12" s="331"/>
      <c r="CQ12" s="331"/>
      <c r="CR12" s="331"/>
      <c r="CS12" s="331"/>
      <c r="CT12" s="331"/>
      <c r="CU12" s="331"/>
      <c r="CV12" s="332"/>
      <c r="CW12" s="330"/>
      <c r="CX12" s="331"/>
      <c r="CY12" s="331"/>
      <c r="CZ12" s="331"/>
      <c r="DA12" s="331"/>
      <c r="DB12" s="331"/>
      <c r="DC12" s="331"/>
      <c r="DD12" s="332"/>
      <c r="DE12" s="330"/>
      <c r="DF12" s="331"/>
      <c r="DG12" s="331"/>
      <c r="DH12" s="331"/>
      <c r="DI12" s="331"/>
      <c r="DJ12" s="331"/>
      <c r="DK12" s="331"/>
      <c r="DL12" s="332"/>
      <c r="DM12" s="333" t="s">
        <v>26</v>
      </c>
      <c r="DN12" s="334"/>
      <c r="DO12" s="334"/>
      <c r="DP12" s="334"/>
      <c r="DQ12" s="334"/>
      <c r="DR12" s="334"/>
      <c r="DS12" s="334"/>
      <c r="DT12" s="335"/>
      <c r="DU12" s="333" t="s">
        <v>31</v>
      </c>
      <c r="DV12" s="334"/>
      <c r="DW12" s="334"/>
      <c r="DX12" s="334"/>
      <c r="DY12" s="334"/>
      <c r="DZ12" s="334"/>
      <c r="EA12" s="334"/>
      <c r="EB12" s="364"/>
    </row>
    <row r="13" spans="1:132" s="9" customFormat="1" ht="12" customHeight="1">
      <c r="A13" s="374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6"/>
      <c r="R13" s="330"/>
      <c r="S13" s="331"/>
      <c r="T13" s="331"/>
      <c r="U13" s="332"/>
      <c r="V13" s="330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2"/>
      <c r="AI13" s="384"/>
      <c r="AJ13" s="375"/>
      <c r="AK13" s="375"/>
      <c r="AL13" s="375"/>
      <c r="AM13" s="375"/>
      <c r="AN13" s="375"/>
      <c r="AO13" s="375"/>
      <c r="AP13" s="375"/>
      <c r="AQ13" s="376"/>
      <c r="AR13" s="330"/>
      <c r="AS13" s="331"/>
      <c r="AT13" s="331"/>
      <c r="AU13" s="331"/>
      <c r="AV13" s="331"/>
      <c r="AW13" s="331"/>
      <c r="AX13" s="331"/>
      <c r="AY13" s="332"/>
      <c r="AZ13" s="330"/>
      <c r="BA13" s="331"/>
      <c r="BB13" s="331"/>
      <c r="BC13" s="331"/>
      <c r="BD13" s="331"/>
      <c r="BE13" s="331"/>
      <c r="BF13" s="331"/>
      <c r="BG13" s="332"/>
      <c r="BH13" s="33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2"/>
      <c r="CO13" s="330"/>
      <c r="CP13" s="331"/>
      <c r="CQ13" s="331"/>
      <c r="CR13" s="331"/>
      <c r="CS13" s="331"/>
      <c r="CT13" s="331"/>
      <c r="CU13" s="331"/>
      <c r="CV13" s="332"/>
      <c r="CW13" s="330"/>
      <c r="CX13" s="331"/>
      <c r="CY13" s="331"/>
      <c r="CZ13" s="331"/>
      <c r="DA13" s="331"/>
      <c r="DB13" s="331"/>
      <c r="DC13" s="331"/>
      <c r="DD13" s="332"/>
      <c r="DE13" s="330"/>
      <c r="DF13" s="331"/>
      <c r="DG13" s="331"/>
      <c r="DH13" s="331"/>
      <c r="DI13" s="331"/>
      <c r="DJ13" s="331"/>
      <c r="DK13" s="331"/>
      <c r="DL13" s="332"/>
      <c r="DM13" s="330"/>
      <c r="DN13" s="331"/>
      <c r="DO13" s="331"/>
      <c r="DP13" s="331"/>
      <c r="DQ13" s="331"/>
      <c r="DR13" s="331"/>
      <c r="DS13" s="331"/>
      <c r="DT13" s="332"/>
      <c r="DU13" s="330" t="s">
        <v>32</v>
      </c>
      <c r="DV13" s="331"/>
      <c r="DW13" s="331"/>
      <c r="DX13" s="331"/>
      <c r="DY13" s="331"/>
      <c r="DZ13" s="331"/>
      <c r="EA13" s="331"/>
      <c r="EB13" s="365"/>
    </row>
    <row r="14" spans="1:132" s="9" customFormat="1" ht="12" customHeight="1">
      <c r="A14" s="377"/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6"/>
      <c r="R14" s="330"/>
      <c r="S14" s="331"/>
      <c r="T14" s="331"/>
      <c r="U14" s="332"/>
      <c r="V14" s="330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2"/>
      <c r="AI14" s="384"/>
      <c r="AJ14" s="375"/>
      <c r="AK14" s="375"/>
      <c r="AL14" s="375"/>
      <c r="AM14" s="375"/>
      <c r="AN14" s="375"/>
      <c r="AO14" s="375"/>
      <c r="AP14" s="375"/>
      <c r="AQ14" s="376"/>
      <c r="AR14" s="330"/>
      <c r="AS14" s="331"/>
      <c r="AT14" s="331"/>
      <c r="AU14" s="331"/>
      <c r="AV14" s="331"/>
      <c r="AW14" s="331"/>
      <c r="AX14" s="331"/>
      <c r="AY14" s="332"/>
      <c r="AZ14" s="330"/>
      <c r="BA14" s="331"/>
      <c r="BB14" s="331"/>
      <c r="BC14" s="331"/>
      <c r="BD14" s="331"/>
      <c r="BE14" s="331"/>
      <c r="BF14" s="331"/>
      <c r="BG14" s="332"/>
      <c r="BH14" s="33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2"/>
      <c r="CO14" s="330"/>
      <c r="CP14" s="331"/>
      <c r="CQ14" s="331"/>
      <c r="CR14" s="331"/>
      <c r="CS14" s="331"/>
      <c r="CT14" s="331"/>
      <c r="CU14" s="331"/>
      <c r="CV14" s="332"/>
      <c r="CW14" s="330"/>
      <c r="CX14" s="331"/>
      <c r="CY14" s="331"/>
      <c r="CZ14" s="331"/>
      <c r="DA14" s="331"/>
      <c r="DB14" s="331"/>
      <c r="DC14" s="331"/>
      <c r="DD14" s="332"/>
      <c r="DE14" s="330"/>
      <c r="DF14" s="331"/>
      <c r="DG14" s="331"/>
      <c r="DH14" s="331"/>
      <c r="DI14" s="331"/>
      <c r="DJ14" s="331"/>
      <c r="DK14" s="331"/>
      <c r="DL14" s="332"/>
      <c r="DM14" s="330"/>
      <c r="DN14" s="331"/>
      <c r="DO14" s="331"/>
      <c r="DP14" s="331"/>
      <c r="DQ14" s="331"/>
      <c r="DR14" s="331"/>
      <c r="DS14" s="331"/>
      <c r="DT14" s="332"/>
      <c r="DU14" s="330"/>
      <c r="DV14" s="331"/>
      <c r="DW14" s="331"/>
      <c r="DX14" s="331"/>
      <c r="DY14" s="331"/>
      <c r="DZ14" s="331"/>
      <c r="EA14" s="331"/>
      <c r="EB14" s="365"/>
    </row>
    <row r="15" spans="1:132" s="9" customFormat="1" ht="12" customHeight="1">
      <c r="A15" s="374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6"/>
      <c r="R15" s="330"/>
      <c r="S15" s="331"/>
      <c r="T15" s="331"/>
      <c r="U15" s="332"/>
      <c r="V15" s="330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2"/>
      <c r="AI15" s="384"/>
      <c r="AJ15" s="375"/>
      <c r="AK15" s="375"/>
      <c r="AL15" s="375"/>
      <c r="AM15" s="375"/>
      <c r="AN15" s="375"/>
      <c r="AO15" s="375"/>
      <c r="AP15" s="375"/>
      <c r="AQ15" s="376"/>
      <c r="AR15" s="330"/>
      <c r="AS15" s="331"/>
      <c r="AT15" s="331"/>
      <c r="AU15" s="331"/>
      <c r="AV15" s="331"/>
      <c r="AW15" s="331"/>
      <c r="AX15" s="331"/>
      <c r="AY15" s="332"/>
      <c r="AZ15" s="330"/>
      <c r="BA15" s="331"/>
      <c r="BB15" s="331"/>
      <c r="BC15" s="331"/>
      <c r="BD15" s="331"/>
      <c r="BE15" s="331"/>
      <c r="BF15" s="331"/>
      <c r="BG15" s="332"/>
      <c r="BH15" s="33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2"/>
      <c r="CO15" s="330"/>
      <c r="CP15" s="331"/>
      <c r="CQ15" s="331"/>
      <c r="CR15" s="331"/>
      <c r="CS15" s="331"/>
      <c r="CT15" s="331"/>
      <c r="CU15" s="331"/>
      <c r="CV15" s="332"/>
      <c r="CW15" s="330"/>
      <c r="CX15" s="331"/>
      <c r="CY15" s="331"/>
      <c r="CZ15" s="331"/>
      <c r="DA15" s="331"/>
      <c r="DB15" s="331"/>
      <c r="DC15" s="331"/>
      <c r="DD15" s="332"/>
      <c r="DE15" s="330"/>
      <c r="DF15" s="331"/>
      <c r="DG15" s="331"/>
      <c r="DH15" s="331"/>
      <c r="DI15" s="331"/>
      <c r="DJ15" s="331"/>
      <c r="DK15" s="331"/>
      <c r="DL15" s="332"/>
      <c r="DM15" s="330"/>
      <c r="DN15" s="331"/>
      <c r="DO15" s="331"/>
      <c r="DP15" s="331"/>
      <c r="DQ15" s="331"/>
      <c r="DR15" s="331"/>
      <c r="DS15" s="331"/>
      <c r="DT15" s="332"/>
      <c r="DU15" s="330"/>
      <c r="DV15" s="331"/>
      <c r="DW15" s="331"/>
      <c r="DX15" s="331"/>
      <c r="DY15" s="331"/>
      <c r="DZ15" s="331"/>
      <c r="EA15" s="331"/>
      <c r="EB15" s="365"/>
    </row>
    <row r="16" spans="1:132" s="9" customFormat="1" ht="12" customHeight="1">
      <c r="A16" s="374"/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6"/>
      <c r="R16" s="330"/>
      <c r="S16" s="331"/>
      <c r="T16" s="331"/>
      <c r="U16" s="332"/>
      <c r="V16" s="330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2"/>
      <c r="AI16" s="384"/>
      <c r="AJ16" s="375"/>
      <c r="AK16" s="375"/>
      <c r="AL16" s="375"/>
      <c r="AM16" s="375"/>
      <c r="AN16" s="375"/>
      <c r="AO16" s="375"/>
      <c r="AP16" s="375"/>
      <c r="AQ16" s="376"/>
      <c r="AR16" s="330"/>
      <c r="AS16" s="331"/>
      <c r="AT16" s="331"/>
      <c r="AU16" s="331"/>
      <c r="AV16" s="331"/>
      <c r="AW16" s="331"/>
      <c r="AX16" s="331"/>
      <c r="AY16" s="332"/>
      <c r="AZ16" s="330"/>
      <c r="BA16" s="331"/>
      <c r="BB16" s="331"/>
      <c r="BC16" s="331"/>
      <c r="BD16" s="331"/>
      <c r="BE16" s="331"/>
      <c r="BF16" s="331"/>
      <c r="BG16" s="332"/>
      <c r="BH16" s="33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2"/>
      <c r="CO16" s="330"/>
      <c r="CP16" s="331"/>
      <c r="CQ16" s="331"/>
      <c r="CR16" s="331"/>
      <c r="CS16" s="331"/>
      <c r="CT16" s="331"/>
      <c r="CU16" s="331"/>
      <c r="CV16" s="332"/>
      <c r="CW16" s="330"/>
      <c r="CX16" s="331"/>
      <c r="CY16" s="331"/>
      <c r="CZ16" s="331"/>
      <c r="DA16" s="331"/>
      <c r="DB16" s="331"/>
      <c r="DC16" s="331"/>
      <c r="DD16" s="332"/>
      <c r="DE16" s="330"/>
      <c r="DF16" s="331"/>
      <c r="DG16" s="331"/>
      <c r="DH16" s="331"/>
      <c r="DI16" s="331"/>
      <c r="DJ16" s="331"/>
      <c r="DK16" s="331"/>
      <c r="DL16" s="332"/>
      <c r="DM16" s="330"/>
      <c r="DN16" s="331"/>
      <c r="DO16" s="331"/>
      <c r="DP16" s="331"/>
      <c r="DQ16" s="331"/>
      <c r="DR16" s="331"/>
      <c r="DS16" s="331"/>
      <c r="DT16" s="332"/>
      <c r="DU16" s="330"/>
      <c r="DV16" s="331"/>
      <c r="DW16" s="331"/>
      <c r="DX16" s="331"/>
      <c r="DY16" s="331"/>
      <c r="DZ16" s="331"/>
      <c r="EA16" s="331"/>
      <c r="EB16" s="365"/>
    </row>
    <row r="17" spans="1:132" s="9" customFormat="1" ht="12" customHeight="1">
      <c r="A17" s="374"/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6"/>
      <c r="R17" s="330"/>
      <c r="S17" s="331"/>
      <c r="T17" s="331"/>
      <c r="U17" s="332"/>
      <c r="V17" s="330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2"/>
      <c r="AI17" s="384"/>
      <c r="AJ17" s="375"/>
      <c r="AK17" s="375"/>
      <c r="AL17" s="375"/>
      <c r="AM17" s="375"/>
      <c r="AN17" s="375"/>
      <c r="AO17" s="375"/>
      <c r="AP17" s="375"/>
      <c r="AQ17" s="376"/>
      <c r="AR17" s="330"/>
      <c r="AS17" s="331"/>
      <c r="AT17" s="331"/>
      <c r="AU17" s="331"/>
      <c r="AV17" s="331"/>
      <c r="AW17" s="331"/>
      <c r="AX17" s="331"/>
      <c r="AY17" s="332"/>
      <c r="AZ17" s="330"/>
      <c r="BA17" s="331"/>
      <c r="BB17" s="331"/>
      <c r="BC17" s="331"/>
      <c r="BD17" s="331"/>
      <c r="BE17" s="331"/>
      <c r="BF17" s="331"/>
      <c r="BG17" s="332"/>
      <c r="BH17" s="33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2"/>
      <c r="CO17" s="330"/>
      <c r="CP17" s="331"/>
      <c r="CQ17" s="331"/>
      <c r="CR17" s="331"/>
      <c r="CS17" s="331"/>
      <c r="CT17" s="331"/>
      <c r="CU17" s="331"/>
      <c r="CV17" s="332"/>
      <c r="CW17" s="330"/>
      <c r="CX17" s="331"/>
      <c r="CY17" s="331"/>
      <c r="CZ17" s="331"/>
      <c r="DA17" s="331"/>
      <c r="DB17" s="331"/>
      <c r="DC17" s="331"/>
      <c r="DD17" s="332"/>
      <c r="DE17" s="330"/>
      <c r="DF17" s="331"/>
      <c r="DG17" s="331"/>
      <c r="DH17" s="331"/>
      <c r="DI17" s="331"/>
      <c r="DJ17" s="331"/>
      <c r="DK17" s="331"/>
      <c r="DL17" s="332"/>
      <c r="DM17" s="330"/>
      <c r="DN17" s="331"/>
      <c r="DO17" s="331"/>
      <c r="DP17" s="331"/>
      <c r="DQ17" s="331"/>
      <c r="DR17" s="331"/>
      <c r="DS17" s="331"/>
      <c r="DT17" s="332"/>
      <c r="DU17" s="330"/>
      <c r="DV17" s="331"/>
      <c r="DW17" s="331"/>
      <c r="DX17" s="331"/>
      <c r="DY17" s="331"/>
      <c r="DZ17" s="331"/>
      <c r="EA17" s="331"/>
      <c r="EB17" s="365"/>
    </row>
    <row r="18" spans="1:132" s="9" customFormat="1" ht="12.75" customHeight="1">
      <c r="A18" s="374"/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6"/>
      <c r="R18" s="330"/>
      <c r="S18" s="331"/>
      <c r="T18" s="331"/>
      <c r="U18" s="332"/>
      <c r="V18" s="330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2"/>
      <c r="AI18" s="384"/>
      <c r="AJ18" s="375"/>
      <c r="AK18" s="375"/>
      <c r="AL18" s="375"/>
      <c r="AM18" s="375"/>
      <c r="AN18" s="375"/>
      <c r="AO18" s="375"/>
      <c r="AP18" s="375"/>
      <c r="AQ18" s="376"/>
      <c r="AR18" s="330"/>
      <c r="AS18" s="331"/>
      <c r="AT18" s="331"/>
      <c r="AU18" s="331"/>
      <c r="AV18" s="331"/>
      <c r="AW18" s="331"/>
      <c r="AX18" s="331"/>
      <c r="AY18" s="332"/>
      <c r="AZ18" s="350">
        <f>AZ21+AZ26</f>
        <v>0</v>
      </c>
      <c r="BA18" s="331"/>
      <c r="BB18" s="331"/>
      <c r="BC18" s="331"/>
      <c r="BD18" s="331"/>
      <c r="BE18" s="331"/>
      <c r="BF18" s="331"/>
      <c r="BG18" s="332"/>
      <c r="BH18" s="33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2"/>
      <c r="CO18" s="330"/>
      <c r="CP18" s="331"/>
      <c r="CQ18" s="331"/>
      <c r="CR18" s="331"/>
      <c r="CS18" s="331"/>
      <c r="CT18" s="331"/>
      <c r="CU18" s="331"/>
      <c r="CV18" s="332"/>
      <c r="CW18" s="330"/>
      <c r="CX18" s="331"/>
      <c r="CY18" s="331"/>
      <c r="CZ18" s="331"/>
      <c r="DA18" s="331"/>
      <c r="DB18" s="331"/>
      <c r="DC18" s="331"/>
      <c r="DD18" s="332"/>
      <c r="DE18" s="330"/>
      <c r="DF18" s="331"/>
      <c r="DG18" s="331"/>
      <c r="DH18" s="331"/>
      <c r="DI18" s="331"/>
      <c r="DJ18" s="331"/>
      <c r="DK18" s="331"/>
      <c r="DL18" s="332"/>
      <c r="DM18" s="330"/>
      <c r="DN18" s="331"/>
      <c r="DO18" s="331"/>
      <c r="DP18" s="331"/>
      <c r="DQ18" s="331"/>
      <c r="DR18" s="331"/>
      <c r="DS18" s="331"/>
      <c r="DT18" s="332"/>
      <c r="DU18" s="330"/>
      <c r="DV18" s="331"/>
      <c r="DW18" s="331"/>
      <c r="DX18" s="331"/>
      <c r="DY18" s="331"/>
      <c r="DZ18" s="331"/>
      <c r="EA18" s="331"/>
      <c r="EB18" s="365"/>
    </row>
    <row r="19" spans="1:132" s="9" customFormat="1" ht="12.75" customHeight="1">
      <c r="A19" s="374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6"/>
      <c r="R19" s="330"/>
      <c r="S19" s="331"/>
      <c r="T19" s="331"/>
      <c r="U19" s="332"/>
      <c r="V19" s="330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2"/>
      <c r="AI19" s="384"/>
      <c r="AJ19" s="375"/>
      <c r="AK19" s="375"/>
      <c r="AL19" s="375"/>
      <c r="AM19" s="375"/>
      <c r="AN19" s="375"/>
      <c r="AO19" s="375"/>
      <c r="AP19" s="375"/>
      <c r="AQ19" s="376"/>
      <c r="AR19" s="330"/>
      <c r="AS19" s="331"/>
      <c r="AT19" s="331"/>
      <c r="AU19" s="331"/>
      <c r="AV19" s="331"/>
      <c r="AW19" s="331"/>
      <c r="AX19" s="331"/>
      <c r="AY19" s="332"/>
      <c r="AZ19" s="330"/>
      <c r="BA19" s="331"/>
      <c r="BB19" s="331"/>
      <c r="BC19" s="331"/>
      <c r="BD19" s="331"/>
      <c r="BE19" s="331"/>
      <c r="BF19" s="331"/>
      <c r="BG19" s="332"/>
      <c r="BH19" s="33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2"/>
      <c r="CO19" s="330"/>
      <c r="CP19" s="331"/>
      <c r="CQ19" s="331"/>
      <c r="CR19" s="331"/>
      <c r="CS19" s="331"/>
      <c r="CT19" s="331"/>
      <c r="CU19" s="331"/>
      <c r="CV19" s="332"/>
      <c r="CW19" s="330"/>
      <c r="CX19" s="331"/>
      <c r="CY19" s="331"/>
      <c r="CZ19" s="331"/>
      <c r="DA19" s="331"/>
      <c r="DB19" s="331"/>
      <c r="DC19" s="331"/>
      <c r="DD19" s="332"/>
      <c r="DE19" s="330"/>
      <c r="DF19" s="331"/>
      <c r="DG19" s="331"/>
      <c r="DH19" s="331"/>
      <c r="DI19" s="331"/>
      <c r="DJ19" s="331"/>
      <c r="DK19" s="331"/>
      <c r="DL19" s="332"/>
      <c r="DM19" s="330"/>
      <c r="DN19" s="331"/>
      <c r="DO19" s="331"/>
      <c r="DP19" s="331"/>
      <c r="DQ19" s="331"/>
      <c r="DR19" s="331"/>
      <c r="DS19" s="331"/>
      <c r="DT19" s="332"/>
      <c r="DU19" s="330"/>
      <c r="DV19" s="331"/>
      <c r="DW19" s="331"/>
      <c r="DX19" s="331"/>
      <c r="DY19" s="331"/>
      <c r="DZ19" s="331"/>
      <c r="EA19" s="331"/>
      <c r="EB19" s="365"/>
    </row>
    <row r="20" spans="1:132" s="9" customFormat="1" ht="12" customHeight="1" hidden="1">
      <c r="A20" s="374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6"/>
      <c r="R20" s="330"/>
      <c r="S20" s="331"/>
      <c r="T20" s="331"/>
      <c r="U20" s="332"/>
      <c r="V20" s="330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2"/>
      <c r="AI20" s="384"/>
      <c r="AJ20" s="375"/>
      <c r="AK20" s="375"/>
      <c r="AL20" s="375"/>
      <c r="AM20" s="375"/>
      <c r="AN20" s="375"/>
      <c r="AO20" s="375"/>
      <c r="AP20" s="375"/>
      <c r="AQ20" s="376"/>
      <c r="AR20" s="330"/>
      <c r="AS20" s="331"/>
      <c r="AT20" s="331"/>
      <c r="AU20" s="331"/>
      <c r="AV20" s="331"/>
      <c r="AW20" s="331"/>
      <c r="AX20" s="331"/>
      <c r="AY20" s="332"/>
      <c r="AZ20" s="330"/>
      <c r="BA20" s="331"/>
      <c r="BB20" s="331"/>
      <c r="BC20" s="331"/>
      <c r="BD20" s="331"/>
      <c r="BE20" s="331"/>
      <c r="BF20" s="331"/>
      <c r="BG20" s="332"/>
      <c r="BH20" s="33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2"/>
      <c r="CO20" s="330"/>
      <c r="CP20" s="331"/>
      <c r="CQ20" s="331"/>
      <c r="CR20" s="331"/>
      <c r="CS20" s="331"/>
      <c r="CT20" s="331"/>
      <c r="CU20" s="331"/>
      <c r="CV20" s="332"/>
      <c r="CW20" s="330"/>
      <c r="CX20" s="331"/>
      <c r="CY20" s="331"/>
      <c r="CZ20" s="331"/>
      <c r="DA20" s="331"/>
      <c r="DB20" s="331"/>
      <c r="DC20" s="331"/>
      <c r="DD20" s="332"/>
      <c r="DE20" s="330"/>
      <c r="DF20" s="331"/>
      <c r="DG20" s="331"/>
      <c r="DH20" s="331"/>
      <c r="DI20" s="331"/>
      <c r="DJ20" s="331"/>
      <c r="DK20" s="331"/>
      <c r="DL20" s="332"/>
      <c r="DM20" s="330"/>
      <c r="DN20" s="331"/>
      <c r="DO20" s="331"/>
      <c r="DP20" s="331"/>
      <c r="DQ20" s="331"/>
      <c r="DR20" s="331"/>
      <c r="DS20" s="331"/>
      <c r="DT20" s="332"/>
      <c r="DU20" s="330"/>
      <c r="DV20" s="331"/>
      <c r="DW20" s="331"/>
      <c r="DX20" s="331"/>
      <c r="DY20" s="331"/>
      <c r="DZ20" s="331"/>
      <c r="EA20" s="331"/>
      <c r="EB20" s="365"/>
    </row>
    <row r="21" spans="1:132" s="9" customFormat="1" ht="12" customHeight="1" hidden="1">
      <c r="A21" s="374"/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6"/>
      <c r="R21" s="330"/>
      <c r="S21" s="331"/>
      <c r="T21" s="331"/>
      <c r="U21" s="332"/>
      <c r="V21" s="330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2"/>
      <c r="AI21" s="384"/>
      <c r="AJ21" s="375"/>
      <c r="AK21" s="375"/>
      <c r="AL21" s="375"/>
      <c r="AM21" s="375"/>
      <c r="AN21" s="375"/>
      <c r="AO21" s="375"/>
      <c r="AP21" s="375"/>
      <c r="AQ21" s="376"/>
      <c r="AR21" s="330"/>
      <c r="AS21" s="331"/>
      <c r="AT21" s="331"/>
      <c r="AU21" s="331"/>
      <c r="AV21" s="331"/>
      <c r="AW21" s="331"/>
      <c r="AX21" s="331"/>
      <c r="AY21" s="332"/>
      <c r="AZ21" s="330"/>
      <c r="BA21" s="331"/>
      <c r="BB21" s="331"/>
      <c r="BC21" s="331"/>
      <c r="BD21" s="331"/>
      <c r="BE21" s="331"/>
      <c r="BF21" s="331"/>
      <c r="BG21" s="332"/>
      <c r="BH21" s="33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2"/>
      <c r="CO21" s="330"/>
      <c r="CP21" s="331"/>
      <c r="CQ21" s="331"/>
      <c r="CR21" s="331"/>
      <c r="CS21" s="331"/>
      <c r="CT21" s="331"/>
      <c r="CU21" s="331"/>
      <c r="CV21" s="332"/>
      <c r="CW21" s="330"/>
      <c r="CX21" s="331"/>
      <c r="CY21" s="331"/>
      <c r="CZ21" s="331"/>
      <c r="DA21" s="331"/>
      <c r="DB21" s="331"/>
      <c r="DC21" s="331"/>
      <c r="DD21" s="332"/>
      <c r="DE21" s="330"/>
      <c r="DF21" s="331"/>
      <c r="DG21" s="331"/>
      <c r="DH21" s="331"/>
      <c r="DI21" s="331"/>
      <c r="DJ21" s="331"/>
      <c r="DK21" s="331"/>
      <c r="DL21" s="332"/>
      <c r="DM21" s="330"/>
      <c r="DN21" s="331"/>
      <c r="DO21" s="331"/>
      <c r="DP21" s="331"/>
      <c r="DQ21" s="331"/>
      <c r="DR21" s="331"/>
      <c r="DS21" s="331"/>
      <c r="DT21" s="332"/>
      <c r="DU21" s="330"/>
      <c r="DV21" s="331"/>
      <c r="DW21" s="331"/>
      <c r="DX21" s="331"/>
      <c r="DY21" s="331"/>
      <c r="DZ21" s="331"/>
      <c r="EA21" s="331"/>
      <c r="EB21" s="365"/>
    </row>
    <row r="22" spans="1:132" s="9" customFormat="1" ht="6.75" customHeight="1" hidden="1">
      <c r="A22" s="374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6"/>
      <c r="R22" s="330"/>
      <c r="S22" s="331"/>
      <c r="T22" s="331"/>
      <c r="U22" s="332"/>
      <c r="V22" s="330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2"/>
      <c r="AI22" s="384"/>
      <c r="AJ22" s="375"/>
      <c r="AK22" s="375"/>
      <c r="AL22" s="375"/>
      <c r="AM22" s="375"/>
      <c r="AN22" s="375"/>
      <c r="AO22" s="375"/>
      <c r="AP22" s="375"/>
      <c r="AQ22" s="376"/>
      <c r="AR22" s="330"/>
      <c r="AS22" s="331"/>
      <c r="AT22" s="331"/>
      <c r="AU22" s="331"/>
      <c r="AV22" s="331"/>
      <c r="AW22" s="331"/>
      <c r="AX22" s="331"/>
      <c r="AY22" s="332"/>
      <c r="AZ22" s="330"/>
      <c r="BA22" s="331"/>
      <c r="BB22" s="331"/>
      <c r="BC22" s="331"/>
      <c r="BD22" s="331"/>
      <c r="BE22" s="331"/>
      <c r="BF22" s="331"/>
      <c r="BG22" s="332"/>
      <c r="BH22" s="33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2"/>
      <c r="CO22" s="330"/>
      <c r="CP22" s="331"/>
      <c r="CQ22" s="331"/>
      <c r="CR22" s="331"/>
      <c r="CS22" s="331"/>
      <c r="CT22" s="331"/>
      <c r="CU22" s="331"/>
      <c r="CV22" s="332"/>
      <c r="CW22" s="330"/>
      <c r="CX22" s="331"/>
      <c r="CY22" s="331"/>
      <c r="CZ22" s="331"/>
      <c r="DA22" s="331"/>
      <c r="DB22" s="331"/>
      <c r="DC22" s="331"/>
      <c r="DD22" s="332"/>
      <c r="DE22" s="330"/>
      <c r="DF22" s="331"/>
      <c r="DG22" s="331"/>
      <c r="DH22" s="331"/>
      <c r="DI22" s="331"/>
      <c r="DJ22" s="331"/>
      <c r="DK22" s="331"/>
      <c r="DL22" s="332"/>
      <c r="DM22" s="330"/>
      <c r="DN22" s="331"/>
      <c r="DO22" s="331"/>
      <c r="DP22" s="331"/>
      <c r="DQ22" s="331"/>
      <c r="DR22" s="331"/>
      <c r="DS22" s="331"/>
      <c r="DT22" s="332"/>
      <c r="DU22" s="330"/>
      <c r="DV22" s="331"/>
      <c r="DW22" s="331"/>
      <c r="DX22" s="331"/>
      <c r="DY22" s="331"/>
      <c r="DZ22" s="331"/>
      <c r="EA22" s="331"/>
      <c r="EB22" s="365"/>
    </row>
    <row r="23" spans="1:132" s="9" customFormat="1" ht="42.75" customHeight="1">
      <c r="A23" s="378"/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80"/>
      <c r="R23" s="336"/>
      <c r="S23" s="337"/>
      <c r="T23" s="337"/>
      <c r="U23" s="338"/>
      <c r="V23" s="336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8"/>
      <c r="AI23" s="385"/>
      <c r="AJ23" s="379"/>
      <c r="AK23" s="379"/>
      <c r="AL23" s="379"/>
      <c r="AM23" s="379"/>
      <c r="AN23" s="379"/>
      <c r="AO23" s="379"/>
      <c r="AP23" s="379"/>
      <c r="AQ23" s="380"/>
      <c r="AR23" s="336"/>
      <c r="AS23" s="337"/>
      <c r="AT23" s="337"/>
      <c r="AU23" s="337"/>
      <c r="AV23" s="337"/>
      <c r="AW23" s="337"/>
      <c r="AX23" s="337"/>
      <c r="AY23" s="338"/>
      <c r="AZ23" s="330"/>
      <c r="BA23" s="331"/>
      <c r="BB23" s="331"/>
      <c r="BC23" s="331"/>
      <c r="BD23" s="331"/>
      <c r="BE23" s="331"/>
      <c r="BF23" s="331"/>
      <c r="BG23" s="332"/>
      <c r="BH23" s="33"/>
      <c r="BI23" s="337"/>
      <c r="BJ23" s="337"/>
      <c r="BK23" s="337"/>
      <c r="BL23" s="337"/>
      <c r="BM23" s="337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7"/>
      <c r="BZ23" s="337"/>
      <c r="CA23" s="337"/>
      <c r="CB23" s="337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8"/>
      <c r="CO23" s="336"/>
      <c r="CP23" s="337"/>
      <c r="CQ23" s="337"/>
      <c r="CR23" s="337"/>
      <c r="CS23" s="337"/>
      <c r="CT23" s="337"/>
      <c r="CU23" s="337"/>
      <c r="CV23" s="338"/>
      <c r="CW23" s="336"/>
      <c r="CX23" s="337"/>
      <c r="CY23" s="337"/>
      <c r="CZ23" s="337"/>
      <c r="DA23" s="337"/>
      <c r="DB23" s="337"/>
      <c r="DC23" s="337"/>
      <c r="DD23" s="338"/>
      <c r="DE23" s="336"/>
      <c r="DF23" s="337"/>
      <c r="DG23" s="337"/>
      <c r="DH23" s="337"/>
      <c r="DI23" s="337"/>
      <c r="DJ23" s="337"/>
      <c r="DK23" s="337"/>
      <c r="DL23" s="338"/>
      <c r="DM23" s="336"/>
      <c r="DN23" s="337"/>
      <c r="DO23" s="337"/>
      <c r="DP23" s="337"/>
      <c r="DQ23" s="337"/>
      <c r="DR23" s="337"/>
      <c r="DS23" s="337"/>
      <c r="DT23" s="338"/>
      <c r="DU23" s="336"/>
      <c r="DV23" s="337"/>
      <c r="DW23" s="337"/>
      <c r="DX23" s="337"/>
      <c r="DY23" s="337"/>
      <c r="DZ23" s="337"/>
      <c r="EA23" s="337"/>
      <c r="EB23" s="366"/>
    </row>
    <row r="24" spans="1:132" s="9" customFormat="1" ht="13.5" customHeight="1" thickBot="1">
      <c r="A24" s="351">
        <v>1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5"/>
      <c r="R24" s="342">
        <v>2</v>
      </c>
      <c r="S24" s="343"/>
      <c r="T24" s="343"/>
      <c r="U24" s="345"/>
      <c r="V24" s="342">
        <v>3</v>
      </c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5"/>
      <c r="AI24" s="342">
        <v>4</v>
      </c>
      <c r="AJ24" s="343"/>
      <c r="AK24" s="343"/>
      <c r="AL24" s="343"/>
      <c r="AM24" s="343"/>
      <c r="AN24" s="343"/>
      <c r="AO24" s="343"/>
      <c r="AP24" s="343"/>
      <c r="AQ24" s="345"/>
      <c r="AR24" s="342">
        <v>5</v>
      </c>
      <c r="AS24" s="343"/>
      <c r="AT24" s="343"/>
      <c r="AU24" s="343"/>
      <c r="AV24" s="343"/>
      <c r="AW24" s="343"/>
      <c r="AX24" s="343"/>
      <c r="AY24" s="345"/>
      <c r="AZ24" s="347" t="s">
        <v>33</v>
      </c>
      <c r="BA24" s="348"/>
      <c r="BB24" s="348"/>
      <c r="BC24" s="348"/>
      <c r="BD24" s="348"/>
      <c r="BE24" s="348"/>
      <c r="BF24" s="348"/>
      <c r="BG24" s="349"/>
      <c r="BH24" s="347" t="s">
        <v>33</v>
      </c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8"/>
      <c r="CB24" s="348"/>
      <c r="CC24" s="348"/>
      <c r="CD24" s="348"/>
      <c r="CE24" s="348"/>
      <c r="CF24" s="348"/>
      <c r="CG24" s="348"/>
      <c r="CH24" s="348"/>
      <c r="CI24" s="348"/>
      <c r="CJ24" s="348"/>
      <c r="CK24" s="348"/>
      <c r="CL24" s="348"/>
      <c r="CM24" s="348"/>
      <c r="CN24" s="349"/>
      <c r="CO24" s="342">
        <v>6</v>
      </c>
      <c r="CP24" s="343"/>
      <c r="CQ24" s="343"/>
      <c r="CR24" s="343"/>
      <c r="CS24" s="343"/>
      <c r="CT24" s="343"/>
      <c r="CU24" s="343"/>
      <c r="CV24" s="345"/>
      <c r="CW24" s="342">
        <v>7</v>
      </c>
      <c r="CX24" s="343"/>
      <c r="CY24" s="343"/>
      <c r="CZ24" s="343"/>
      <c r="DA24" s="343"/>
      <c r="DB24" s="343"/>
      <c r="DC24" s="343"/>
      <c r="DD24" s="345"/>
      <c r="DE24" s="342">
        <v>8</v>
      </c>
      <c r="DF24" s="343"/>
      <c r="DG24" s="343"/>
      <c r="DH24" s="343"/>
      <c r="DI24" s="343"/>
      <c r="DJ24" s="343"/>
      <c r="DK24" s="343"/>
      <c r="DL24" s="345"/>
      <c r="DM24" s="342">
        <v>9</v>
      </c>
      <c r="DN24" s="343"/>
      <c r="DO24" s="343"/>
      <c r="DP24" s="343"/>
      <c r="DQ24" s="343"/>
      <c r="DR24" s="343"/>
      <c r="DS24" s="343"/>
      <c r="DT24" s="345"/>
      <c r="DU24" s="342">
        <v>10</v>
      </c>
      <c r="DV24" s="343"/>
      <c r="DW24" s="343"/>
      <c r="DX24" s="343"/>
      <c r="DY24" s="343"/>
      <c r="DZ24" s="343"/>
      <c r="EA24" s="343"/>
      <c r="EB24" s="344"/>
    </row>
    <row r="25" spans="1:132" s="6" customFormat="1" ht="12.75">
      <c r="A25" s="352" t="s">
        <v>34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4" t="s">
        <v>35</v>
      </c>
      <c r="S25" s="355"/>
      <c r="T25" s="355"/>
      <c r="U25" s="356"/>
      <c r="V25" s="357" t="s">
        <v>36</v>
      </c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6"/>
      <c r="AI25" s="339">
        <f>AR25+CO25+CW25+DE25+DM25</f>
        <v>14734965.700000001</v>
      </c>
      <c r="AJ25" s="340"/>
      <c r="AK25" s="340"/>
      <c r="AL25" s="340"/>
      <c r="AM25" s="340"/>
      <c r="AN25" s="340"/>
      <c r="AO25" s="340"/>
      <c r="AP25" s="340"/>
      <c r="AQ25" s="346"/>
      <c r="AR25" s="339">
        <f>AR44</f>
        <v>13784294.780000001</v>
      </c>
      <c r="AS25" s="340"/>
      <c r="AT25" s="340"/>
      <c r="AU25" s="340"/>
      <c r="AV25" s="340"/>
      <c r="AW25" s="340"/>
      <c r="AX25" s="340"/>
      <c r="AY25" s="346"/>
      <c r="AZ25" s="339"/>
      <c r="BA25" s="340"/>
      <c r="BB25" s="340"/>
      <c r="BC25" s="340"/>
      <c r="BD25" s="340"/>
      <c r="BE25" s="340"/>
      <c r="BF25" s="340"/>
      <c r="BG25" s="346"/>
      <c r="BH25" s="339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6"/>
      <c r="CO25" s="339">
        <f>CO50</f>
        <v>854907.72</v>
      </c>
      <c r="CP25" s="340"/>
      <c r="CQ25" s="340"/>
      <c r="CR25" s="340"/>
      <c r="CS25" s="340"/>
      <c r="CT25" s="340"/>
      <c r="CU25" s="340"/>
      <c r="CV25" s="346"/>
      <c r="CW25" s="339">
        <f>CW42</f>
        <v>0</v>
      </c>
      <c r="CX25" s="340"/>
      <c r="CY25" s="340"/>
      <c r="CZ25" s="340"/>
      <c r="DA25" s="340"/>
      <c r="DB25" s="340"/>
      <c r="DC25" s="340"/>
      <c r="DD25" s="346"/>
      <c r="DE25" s="339">
        <f>DE30</f>
        <v>0</v>
      </c>
      <c r="DF25" s="340"/>
      <c r="DG25" s="340"/>
      <c r="DH25" s="340"/>
      <c r="DI25" s="340"/>
      <c r="DJ25" s="340"/>
      <c r="DK25" s="340"/>
      <c r="DL25" s="346"/>
      <c r="DM25" s="339">
        <f>DM27+DM30+DM34+DM37+DM44+DM47</f>
        <v>95763.2</v>
      </c>
      <c r="DN25" s="340"/>
      <c r="DO25" s="340"/>
      <c r="DP25" s="340"/>
      <c r="DQ25" s="340"/>
      <c r="DR25" s="340"/>
      <c r="DS25" s="340"/>
      <c r="DT25" s="346"/>
      <c r="DU25" s="339">
        <f>DU30</f>
        <v>0</v>
      </c>
      <c r="DV25" s="340"/>
      <c r="DW25" s="340"/>
      <c r="DX25" s="340"/>
      <c r="DY25" s="340"/>
      <c r="DZ25" s="340"/>
      <c r="EA25" s="340"/>
      <c r="EB25" s="341"/>
    </row>
    <row r="26" spans="1:132" s="6" customFormat="1" ht="12.75">
      <c r="A26" s="210" t="s">
        <v>37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57"/>
      <c r="S26" s="258"/>
      <c r="T26" s="258"/>
      <c r="U26" s="259"/>
      <c r="V26" s="3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9"/>
      <c r="AI26" s="275"/>
      <c r="AJ26" s="276"/>
      <c r="AK26" s="276"/>
      <c r="AL26" s="276"/>
      <c r="AM26" s="276"/>
      <c r="AN26" s="276"/>
      <c r="AO26" s="276"/>
      <c r="AP26" s="276"/>
      <c r="AQ26" s="277"/>
      <c r="AR26" s="190"/>
      <c r="AS26" s="191"/>
      <c r="AT26" s="191"/>
      <c r="AU26" s="191"/>
      <c r="AV26" s="191"/>
      <c r="AW26" s="191"/>
      <c r="AX26" s="191"/>
      <c r="AY26" s="192"/>
      <c r="AZ26" s="190"/>
      <c r="BA26" s="191"/>
      <c r="BB26" s="191"/>
      <c r="BC26" s="191"/>
      <c r="BD26" s="191"/>
      <c r="BE26" s="191"/>
      <c r="BF26" s="191"/>
      <c r="BG26" s="192"/>
      <c r="BH26" s="190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2"/>
      <c r="CO26" s="190"/>
      <c r="CP26" s="191"/>
      <c r="CQ26" s="191"/>
      <c r="CR26" s="191"/>
      <c r="CS26" s="191"/>
      <c r="CT26" s="191"/>
      <c r="CU26" s="191"/>
      <c r="CV26" s="192"/>
      <c r="CW26" s="190"/>
      <c r="CX26" s="191"/>
      <c r="CY26" s="191"/>
      <c r="CZ26" s="191"/>
      <c r="DA26" s="191"/>
      <c r="DB26" s="191"/>
      <c r="DC26" s="191"/>
      <c r="DD26" s="192"/>
      <c r="DE26" s="190"/>
      <c r="DF26" s="191"/>
      <c r="DG26" s="191"/>
      <c r="DH26" s="191"/>
      <c r="DI26" s="191"/>
      <c r="DJ26" s="191"/>
      <c r="DK26" s="191"/>
      <c r="DL26" s="192"/>
      <c r="DM26" s="190"/>
      <c r="DN26" s="191"/>
      <c r="DO26" s="191"/>
      <c r="DP26" s="191"/>
      <c r="DQ26" s="191"/>
      <c r="DR26" s="191"/>
      <c r="DS26" s="191"/>
      <c r="DT26" s="192"/>
      <c r="DU26" s="190"/>
      <c r="DV26" s="191"/>
      <c r="DW26" s="191"/>
      <c r="DX26" s="191"/>
      <c r="DY26" s="191"/>
      <c r="DZ26" s="191"/>
      <c r="EA26" s="191"/>
      <c r="EB26" s="224"/>
    </row>
    <row r="27" spans="1:132" s="6" customFormat="1" ht="12.75" customHeight="1">
      <c r="A27" s="326" t="s">
        <v>38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204" t="s">
        <v>39</v>
      </c>
      <c r="S27" s="205"/>
      <c r="T27" s="205"/>
      <c r="U27" s="206"/>
      <c r="V27" s="239" t="s">
        <v>36</v>
      </c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1"/>
      <c r="AI27" s="182">
        <f>DM27</f>
        <v>0</v>
      </c>
      <c r="AJ27" s="182"/>
      <c r="AK27" s="182"/>
      <c r="AL27" s="182"/>
      <c r="AM27" s="182"/>
      <c r="AN27" s="182"/>
      <c r="AO27" s="182"/>
      <c r="AP27" s="182"/>
      <c r="AQ27" s="182"/>
      <c r="AR27" s="296" t="s">
        <v>36</v>
      </c>
      <c r="AS27" s="297"/>
      <c r="AT27" s="297"/>
      <c r="AU27" s="297"/>
      <c r="AV27" s="297"/>
      <c r="AW27" s="297"/>
      <c r="AX27" s="297"/>
      <c r="AY27" s="298"/>
      <c r="AZ27" s="193"/>
      <c r="BA27" s="194"/>
      <c r="BB27" s="194"/>
      <c r="BC27" s="194"/>
      <c r="BD27" s="194"/>
      <c r="BE27" s="194"/>
      <c r="BF27" s="194"/>
      <c r="BG27" s="195"/>
      <c r="BH27" s="30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5"/>
      <c r="CO27" s="193" t="s">
        <v>36</v>
      </c>
      <c r="CP27" s="194"/>
      <c r="CQ27" s="194"/>
      <c r="CR27" s="194"/>
      <c r="CS27" s="194"/>
      <c r="CT27" s="194"/>
      <c r="CU27" s="194"/>
      <c r="CV27" s="195"/>
      <c r="CW27" s="193" t="s">
        <v>36</v>
      </c>
      <c r="CX27" s="194"/>
      <c r="CY27" s="194"/>
      <c r="CZ27" s="194"/>
      <c r="DA27" s="194"/>
      <c r="DB27" s="194"/>
      <c r="DC27" s="194"/>
      <c r="DD27" s="195"/>
      <c r="DE27" s="193" t="s">
        <v>36</v>
      </c>
      <c r="DF27" s="194"/>
      <c r="DG27" s="194"/>
      <c r="DH27" s="194"/>
      <c r="DI27" s="194"/>
      <c r="DJ27" s="194"/>
      <c r="DK27" s="194"/>
      <c r="DL27" s="195"/>
      <c r="DM27" s="193"/>
      <c r="DN27" s="194"/>
      <c r="DO27" s="194"/>
      <c r="DP27" s="194"/>
      <c r="DQ27" s="194"/>
      <c r="DR27" s="194"/>
      <c r="DS27" s="194"/>
      <c r="DT27" s="195"/>
      <c r="DU27" s="193" t="s">
        <v>36</v>
      </c>
      <c r="DV27" s="194"/>
      <c r="DW27" s="194"/>
      <c r="DX27" s="194"/>
      <c r="DY27" s="194"/>
      <c r="DZ27" s="194"/>
      <c r="EA27" s="194"/>
      <c r="EB27" s="231"/>
    </row>
    <row r="28" spans="1:132" s="6" customFormat="1" ht="12.75">
      <c r="A28" s="212" t="s">
        <v>40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07"/>
      <c r="S28" s="208"/>
      <c r="T28" s="208"/>
      <c r="U28" s="209"/>
      <c r="V28" s="248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50"/>
      <c r="AI28" s="182"/>
      <c r="AJ28" s="182"/>
      <c r="AK28" s="182"/>
      <c r="AL28" s="182"/>
      <c r="AM28" s="182"/>
      <c r="AN28" s="182"/>
      <c r="AO28" s="182"/>
      <c r="AP28" s="182"/>
      <c r="AQ28" s="182"/>
      <c r="AR28" s="299"/>
      <c r="AS28" s="300"/>
      <c r="AT28" s="300"/>
      <c r="AU28" s="300"/>
      <c r="AV28" s="300"/>
      <c r="AW28" s="300"/>
      <c r="AX28" s="300"/>
      <c r="AY28" s="301"/>
      <c r="AZ28" s="196"/>
      <c r="BA28" s="197"/>
      <c r="BB28" s="197"/>
      <c r="BC28" s="197"/>
      <c r="BD28" s="197"/>
      <c r="BE28" s="197"/>
      <c r="BF28" s="197"/>
      <c r="BG28" s="198"/>
      <c r="BH28" s="34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8"/>
      <c r="CO28" s="196"/>
      <c r="CP28" s="197"/>
      <c r="CQ28" s="197"/>
      <c r="CR28" s="197"/>
      <c r="CS28" s="197"/>
      <c r="CT28" s="197"/>
      <c r="CU28" s="197"/>
      <c r="CV28" s="198"/>
      <c r="CW28" s="196"/>
      <c r="CX28" s="197"/>
      <c r="CY28" s="197"/>
      <c r="CZ28" s="197"/>
      <c r="DA28" s="197"/>
      <c r="DB28" s="197"/>
      <c r="DC28" s="197"/>
      <c r="DD28" s="198"/>
      <c r="DE28" s="196"/>
      <c r="DF28" s="197"/>
      <c r="DG28" s="197"/>
      <c r="DH28" s="197"/>
      <c r="DI28" s="197"/>
      <c r="DJ28" s="197"/>
      <c r="DK28" s="197"/>
      <c r="DL28" s="198"/>
      <c r="DM28" s="196"/>
      <c r="DN28" s="197"/>
      <c r="DO28" s="197"/>
      <c r="DP28" s="197"/>
      <c r="DQ28" s="197"/>
      <c r="DR28" s="197"/>
      <c r="DS28" s="197"/>
      <c r="DT28" s="198"/>
      <c r="DU28" s="196"/>
      <c r="DV28" s="197"/>
      <c r="DW28" s="197"/>
      <c r="DX28" s="197"/>
      <c r="DY28" s="197"/>
      <c r="DZ28" s="197"/>
      <c r="EA28" s="197"/>
      <c r="EB28" s="251"/>
    </row>
    <row r="29" spans="1:132" s="6" customFormat="1" ht="12.75">
      <c r="A29" s="200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179"/>
      <c r="S29" s="180"/>
      <c r="T29" s="180"/>
      <c r="U29" s="181"/>
      <c r="V29" s="174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6"/>
      <c r="AI29" s="182"/>
      <c r="AJ29" s="182"/>
      <c r="AK29" s="182"/>
      <c r="AL29" s="182"/>
      <c r="AM29" s="182"/>
      <c r="AN29" s="182"/>
      <c r="AO29" s="182"/>
      <c r="AP29" s="182"/>
      <c r="AQ29" s="182"/>
      <c r="AR29" s="293"/>
      <c r="AS29" s="294"/>
      <c r="AT29" s="294"/>
      <c r="AU29" s="294"/>
      <c r="AV29" s="294"/>
      <c r="AW29" s="294"/>
      <c r="AX29" s="294"/>
      <c r="AY29" s="295"/>
      <c r="AZ29" s="167"/>
      <c r="BA29" s="168"/>
      <c r="BB29" s="168"/>
      <c r="BC29" s="168"/>
      <c r="BD29" s="168"/>
      <c r="BE29" s="168"/>
      <c r="BF29" s="168"/>
      <c r="BG29" s="169"/>
      <c r="BH29" s="167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9"/>
      <c r="CO29" s="167"/>
      <c r="CP29" s="168"/>
      <c r="CQ29" s="168"/>
      <c r="CR29" s="168"/>
      <c r="CS29" s="168"/>
      <c r="CT29" s="168"/>
      <c r="CU29" s="168"/>
      <c r="CV29" s="169"/>
      <c r="CW29" s="167"/>
      <c r="CX29" s="168"/>
      <c r="CY29" s="168"/>
      <c r="CZ29" s="168"/>
      <c r="DA29" s="168"/>
      <c r="DB29" s="168"/>
      <c r="DC29" s="168"/>
      <c r="DD29" s="169"/>
      <c r="DE29" s="167"/>
      <c r="DF29" s="168"/>
      <c r="DG29" s="168"/>
      <c r="DH29" s="168"/>
      <c r="DI29" s="168"/>
      <c r="DJ29" s="168"/>
      <c r="DK29" s="168"/>
      <c r="DL29" s="169"/>
      <c r="DM29" s="167"/>
      <c r="DN29" s="168"/>
      <c r="DO29" s="168"/>
      <c r="DP29" s="168"/>
      <c r="DQ29" s="168"/>
      <c r="DR29" s="168"/>
      <c r="DS29" s="168"/>
      <c r="DT29" s="169"/>
      <c r="DU29" s="167"/>
      <c r="DV29" s="168"/>
      <c r="DW29" s="168"/>
      <c r="DX29" s="168"/>
      <c r="DY29" s="168"/>
      <c r="DZ29" s="168"/>
      <c r="EA29" s="168"/>
      <c r="EB29" s="170"/>
    </row>
    <row r="30" spans="1:132" s="39" customFormat="1" ht="12.75" customHeight="1">
      <c r="A30" s="302" t="s">
        <v>41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4" t="s">
        <v>42</v>
      </c>
      <c r="S30" s="305"/>
      <c r="T30" s="305"/>
      <c r="U30" s="306"/>
      <c r="V30" s="405" t="s">
        <v>44</v>
      </c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7"/>
      <c r="AI30" s="182">
        <f>AR30+DE30+DM30</f>
        <v>95763.2</v>
      </c>
      <c r="AJ30" s="182"/>
      <c r="AK30" s="182"/>
      <c r="AL30" s="182"/>
      <c r="AM30" s="182"/>
      <c r="AN30" s="182"/>
      <c r="AO30" s="182"/>
      <c r="AP30" s="182"/>
      <c r="AQ30" s="182"/>
      <c r="AR30" s="320">
        <f>SUM(AR33:AY33)</f>
        <v>0</v>
      </c>
      <c r="AS30" s="321"/>
      <c r="AT30" s="321"/>
      <c r="AU30" s="321"/>
      <c r="AV30" s="321"/>
      <c r="AW30" s="321"/>
      <c r="AX30" s="321"/>
      <c r="AY30" s="322"/>
      <c r="AZ30" s="312"/>
      <c r="BA30" s="313"/>
      <c r="BB30" s="313"/>
      <c r="BC30" s="313"/>
      <c r="BD30" s="313"/>
      <c r="BE30" s="313"/>
      <c r="BF30" s="313"/>
      <c r="BG30" s="318"/>
      <c r="BH30" s="312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3"/>
      <c r="CN30" s="318"/>
      <c r="CO30" s="312" t="s">
        <v>36</v>
      </c>
      <c r="CP30" s="313"/>
      <c r="CQ30" s="313"/>
      <c r="CR30" s="313"/>
      <c r="CS30" s="313"/>
      <c r="CT30" s="313"/>
      <c r="CU30" s="313"/>
      <c r="CV30" s="318"/>
      <c r="CW30" s="312" t="s">
        <v>36</v>
      </c>
      <c r="CX30" s="313"/>
      <c r="CY30" s="313"/>
      <c r="CZ30" s="313"/>
      <c r="DA30" s="313"/>
      <c r="DB30" s="313"/>
      <c r="DC30" s="313"/>
      <c r="DD30" s="318"/>
      <c r="DE30" s="312">
        <f>SUM(DE33:DL33)</f>
        <v>0</v>
      </c>
      <c r="DF30" s="313"/>
      <c r="DG30" s="313"/>
      <c r="DH30" s="313"/>
      <c r="DI30" s="313"/>
      <c r="DJ30" s="313"/>
      <c r="DK30" s="313"/>
      <c r="DL30" s="318"/>
      <c r="DM30" s="312">
        <f>SUM(DM33:DT33)</f>
        <v>95763.2</v>
      </c>
      <c r="DN30" s="313"/>
      <c r="DO30" s="313"/>
      <c r="DP30" s="313"/>
      <c r="DQ30" s="313"/>
      <c r="DR30" s="313"/>
      <c r="DS30" s="313"/>
      <c r="DT30" s="318"/>
      <c r="DU30" s="312">
        <f>SUM(DU33:EB33)</f>
        <v>0</v>
      </c>
      <c r="DV30" s="313"/>
      <c r="DW30" s="313"/>
      <c r="DX30" s="313"/>
      <c r="DY30" s="313"/>
      <c r="DZ30" s="313"/>
      <c r="EA30" s="313"/>
      <c r="EB30" s="314"/>
    </row>
    <row r="31" spans="1:132" s="39" customFormat="1" ht="12.75">
      <c r="A31" s="328" t="s">
        <v>107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07"/>
      <c r="S31" s="308"/>
      <c r="T31" s="308"/>
      <c r="U31" s="309"/>
      <c r="V31" s="408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10"/>
      <c r="AI31" s="182"/>
      <c r="AJ31" s="182"/>
      <c r="AK31" s="182"/>
      <c r="AL31" s="182"/>
      <c r="AM31" s="182"/>
      <c r="AN31" s="182"/>
      <c r="AO31" s="182"/>
      <c r="AP31" s="182"/>
      <c r="AQ31" s="182"/>
      <c r="AR31" s="323"/>
      <c r="AS31" s="324"/>
      <c r="AT31" s="324"/>
      <c r="AU31" s="324"/>
      <c r="AV31" s="324"/>
      <c r="AW31" s="324"/>
      <c r="AX31" s="324"/>
      <c r="AY31" s="325"/>
      <c r="AZ31" s="315"/>
      <c r="BA31" s="316"/>
      <c r="BB31" s="316"/>
      <c r="BC31" s="316"/>
      <c r="BD31" s="316"/>
      <c r="BE31" s="316"/>
      <c r="BF31" s="316"/>
      <c r="BG31" s="319"/>
      <c r="BH31" s="315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9"/>
      <c r="CO31" s="315"/>
      <c r="CP31" s="316"/>
      <c r="CQ31" s="316"/>
      <c r="CR31" s="316"/>
      <c r="CS31" s="316"/>
      <c r="CT31" s="316"/>
      <c r="CU31" s="316"/>
      <c r="CV31" s="319"/>
      <c r="CW31" s="315"/>
      <c r="CX31" s="316"/>
      <c r="CY31" s="316"/>
      <c r="CZ31" s="316"/>
      <c r="DA31" s="316"/>
      <c r="DB31" s="316"/>
      <c r="DC31" s="316"/>
      <c r="DD31" s="319"/>
      <c r="DE31" s="315"/>
      <c r="DF31" s="316"/>
      <c r="DG31" s="316"/>
      <c r="DH31" s="316"/>
      <c r="DI31" s="316"/>
      <c r="DJ31" s="316"/>
      <c r="DK31" s="316"/>
      <c r="DL31" s="319"/>
      <c r="DM31" s="315"/>
      <c r="DN31" s="316"/>
      <c r="DO31" s="316"/>
      <c r="DP31" s="316"/>
      <c r="DQ31" s="316"/>
      <c r="DR31" s="316"/>
      <c r="DS31" s="316"/>
      <c r="DT31" s="319"/>
      <c r="DU31" s="315"/>
      <c r="DV31" s="316"/>
      <c r="DW31" s="316"/>
      <c r="DX31" s="316"/>
      <c r="DY31" s="316"/>
      <c r="DZ31" s="316"/>
      <c r="EA31" s="316"/>
      <c r="EB31" s="317"/>
    </row>
    <row r="32" spans="1:132" s="6" customFormat="1" ht="12.75">
      <c r="A32" s="200" t="s">
        <v>31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179"/>
      <c r="S32" s="180"/>
      <c r="T32" s="180"/>
      <c r="U32" s="181"/>
      <c r="V32" s="174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6"/>
      <c r="AI32" s="182"/>
      <c r="AJ32" s="182"/>
      <c r="AK32" s="182"/>
      <c r="AL32" s="182"/>
      <c r="AM32" s="182"/>
      <c r="AN32" s="182"/>
      <c r="AO32" s="182"/>
      <c r="AP32" s="182"/>
      <c r="AQ32" s="182"/>
      <c r="AR32" s="293"/>
      <c r="AS32" s="294"/>
      <c r="AT32" s="294"/>
      <c r="AU32" s="294"/>
      <c r="AV32" s="294"/>
      <c r="AW32" s="294"/>
      <c r="AX32" s="294"/>
      <c r="AY32" s="295"/>
      <c r="AZ32" s="167"/>
      <c r="BA32" s="168"/>
      <c r="BB32" s="168"/>
      <c r="BC32" s="168"/>
      <c r="BD32" s="168"/>
      <c r="BE32" s="168"/>
      <c r="BF32" s="168"/>
      <c r="BG32" s="169"/>
      <c r="BH32" s="167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9"/>
      <c r="CO32" s="167"/>
      <c r="CP32" s="168"/>
      <c r="CQ32" s="168"/>
      <c r="CR32" s="168"/>
      <c r="CS32" s="168"/>
      <c r="CT32" s="168"/>
      <c r="CU32" s="168"/>
      <c r="CV32" s="169"/>
      <c r="CW32" s="167"/>
      <c r="CX32" s="168"/>
      <c r="CY32" s="168"/>
      <c r="CZ32" s="168"/>
      <c r="DA32" s="168"/>
      <c r="DB32" s="168"/>
      <c r="DC32" s="168"/>
      <c r="DD32" s="169"/>
      <c r="DE32" s="167"/>
      <c r="DF32" s="168"/>
      <c r="DG32" s="168"/>
      <c r="DH32" s="168"/>
      <c r="DI32" s="168"/>
      <c r="DJ32" s="168"/>
      <c r="DK32" s="168"/>
      <c r="DL32" s="169"/>
      <c r="DM32" s="167"/>
      <c r="DN32" s="168"/>
      <c r="DO32" s="168"/>
      <c r="DP32" s="168"/>
      <c r="DQ32" s="168"/>
      <c r="DR32" s="168"/>
      <c r="DS32" s="168"/>
      <c r="DT32" s="169"/>
      <c r="DU32" s="167"/>
      <c r="DV32" s="168"/>
      <c r="DW32" s="168"/>
      <c r="DX32" s="168"/>
      <c r="DY32" s="168"/>
      <c r="DZ32" s="168"/>
      <c r="EA32" s="168"/>
      <c r="EB32" s="170"/>
    </row>
    <row r="33" spans="1:132" s="6" customFormat="1" ht="12.75" customHeight="1">
      <c r="A33" s="200" t="s">
        <v>236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179"/>
      <c r="S33" s="180"/>
      <c r="T33" s="180"/>
      <c r="U33" s="181"/>
      <c r="V33" s="174" t="s">
        <v>36</v>
      </c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6"/>
      <c r="AI33" s="182">
        <f>AR33+CO33+CW33+DE33+DM33</f>
        <v>95763.2</v>
      </c>
      <c r="AJ33" s="182"/>
      <c r="AK33" s="182"/>
      <c r="AL33" s="182"/>
      <c r="AM33" s="182"/>
      <c r="AN33" s="182"/>
      <c r="AO33" s="182"/>
      <c r="AP33" s="182"/>
      <c r="AQ33" s="182"/>
      <c r="AR33" s="293"/>
      <c r="AS33" s="294"/>
      <c r="AT33" s="294"/>
      <c r="AU33" s="294"/>
      <c r="AV33" s="294"/>
      <c r="AW33" s="294"/>
      <c r="AX33" s="294"/>
      <c r="AY33" s="295"/>
      <c r="AZ33" s="167"/>
      <c r="BA33" s="168"/>
      <c r="BB33" s="168"/>
      <c r="BC33" s="168"/>
      <c r="BD33" s="168"/>
      <c r="BE33" s="168"/>
      <c r="BF33" s="168"/>
      <c r="BG33" s="169"/>
      <c r="BH33" s="24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9"/>
      <c r="CO33" s="167"/>
      <c r="CP33" s="168"/>
      <c r="CQ33" s="168"/>
      <c r="CR33" s="168"/>
      <c r="CS33" s="168"/>
      <c r="CT33" s="168"/>
      <c r="CU33" s="168"/>
      <c r="CV33" s="169"/>
      <c r="CW33" s="167"/>
      <c r="CX33" s="168"/>
      <c r="CY33" s="168"/>
      <c r="CZ33" s="168"/>
      <c r="DA33" s="168"/>
      <c r="DB33" s="168"/>
      <c r="DC33" s="168"/>
      <c r="DD33" s="169"/>
      <c r="DE33" s="167"/>
      <c r="DF33" s="168"/>
      <c r="DG33" s="168"/>
      <c r="DH33" s="168"/>
      <c r="DI33" s="168"/>
      <c r="DJ33" s="168"/>
      <c r="DK33" s="168"/>
      <c r="DL33" s="169"/>
      <c r="DM33" s="167">
        <f>69200+26563.2</f>
        <v>95763.2</v>
      </c>
      <c r="DN33" s="168"/>
      <c r="DO33" s="168"/>
      <c r="DP33" s="168"/>
      <c r="DQ33" s="168"/>
      <c r="DR33" s="168"/>
      <c r="DS33" s="168"/>
      <c r="DT33" s="169"/>
      <c r="DU33" s="167"/>
      <c r="DV33" s="168"/>
      <c r="DW33" s="168"/>
      <c r="DX33" s="168"/>
      <c r="DY33" s="168"/>
      <c r="DZ33" s="168"/>
      <c r="EA33" s="168"/>
      <c r="EB33" s="170"/>
    </row>
    <row r="34" spans="1:132" s="6" customFormat="1" ht="12.75" customHeight="1">
      <c r="A34" s="202" t="s">
        <v>43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4" t="s">
        <v>44</v>
      </c>
      <c r="S34" s="205"/>
      <c r="T34" s="205"/>
      <c r="U34" s="206"/>
      <c r="V34" s="239" t="s">
        <v>36</v>
      </c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1"/>
      <c r="AI34" s="182">
        <f>DM34</f>
        <v>0</v>
      </c>
      <c r="AJ34" s="182"/>
      <c r="AK34" s="182"/>
      <c r="AL34" s="182"/>
      <c r="AM34" s="182"/>
      <c r="AN34" s="182"/>
      <c r="AO34" s="182"/>
      <c r="AP34" s="182"/>
      <c r="AQ34" s="182"/>
      <c r="AR34" s="296" t="s">
        <v>36</v>
      </c>
      <c r="AS34" s="297"/>
      <c r="AT34" s="297"/>
      <c r="AU34" s="297"/>
      <c r="AV34" s="297"/>
      <c r="AW34" s="297"/>
      <c r="AX34" s="297"/>
      <c r="AY34" s="298"/>
      <c r="AZ34" s="193"/>
      <c r="BA34" s="194"/>
      <c r="BB34" s="194"/>
      <c r="BC34" s="194"/>
      <c r="BD34" s="194"/>
      <c r="BE34" s="194"/>
      <c r="BF34" s="194"/>
      <c r="BG34" s="195"/>
      <c r="BH34" s="193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5"/>
      <c r="CO34" s="193" t="s">
        <v>36</v>
      </c>
      <c r="CP34" s="194"/>
      <c r="CQ34" s="194"/>
      <c r="CR34" s="194"/>
      <c r="CS34" s="194"/>
      <c r="CT34" s="194"/>
      <c r="CU34" s="194"/>
      <c r="CV34" s="195"/>
      <c r="CW34" s="193" t="s">
        <v>36</v>
      </c>
      <c r="CX34" s="194"/>
      <c r="CY34" s="194"/>
      <c r="CZ34" s="194"/>
      <c r="DA34" s="194"/>
      <c r="DB34" s="194"/>
      <c r="DC34" s="194"/>
      <c r="DD34" s="195"/>
      <c r="DE34" s="193" t="s">
        <v>36</v>
      </c>
      <c r="DF34" s="194"/>
      <c r="DG34" s="194"/>
      <c r="DH34" s="194"/>
      <c r="DI34" s="194"/>
      <c r="DJ34" s="194"/>
      <c r="DK34" s="194"/>
      <c r="DL34" s="195"/>
      <c r="DM34" s="193"/>
      <c r="DN34" s="194"/>
      <c r="DO34" s="194"/>
      <c r="DP34" s="194"/>
      <c r="DQ34" s="194"/>
      <c r="DR34" s="194"/>
      <c r="DS34" s="194"/>
      <c r="DT34" s="195"/>
      <c r="DU34" s="193" t="s">
        <v>36</v>
      </c>
      <c r="DV34" s="194"/>
      <c r="DW34" s="194"/>
      <c r="DX34" s="194"/>
      <c r="DY34" s="194"/>
      <c r="DZ34" s="194"/>
      <c r="EA34" s="194"/>
      <c r="EB34" s="231"/>
    </row>
    <row r="35" spans="1:132" s="6" customFormat="1" ht="12.75">
      <c r="A35" s="279" t="s">
        <v>45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69"/>
      <c r="S35" s="270"/>
      <c r="T35" s="270"/>
      <c r="U35" s="271"/>
      <c r="V35" s="395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7"/>
      <c r="AI35" s="182"/>
      <c r="AJ35" s="182"/>
      <c r="AK35" s="182"/>
      <c r="AL35" s="182"/>
      <c r="AM35" s="182"/>
      <c r="AN35" s="182"/>
      <c r="AO35" s="182"/>
      <c r="AP35" s="182"/>
      <c r="AQ35" s="182"/>
      <c r="AR35" s="359"/>
      <c r="AS35" s="360"/>
      <c r="AT35" s="360"/>
      <c r="AU35" s="360"/>
      <c r="AV35" s="360"/>
      <c r="AW35" s="360"/>
      <c r="AX35" s="360"/>
      <c r="AY35" s="361"/>
      <c r="AZ35" s="260"/>
      <c r="BA35" s="261"/>
      <c r="BB35" s="261"/>
      <c r="BC35" s="261"/>
      <c r="BD35" s="261"/>
      <c r="BE35" s="261"/>
      <c r="BF35" s="261"/>
      <c r="BG35" s="262"/>
      <c r="BH35" s="260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2"/>
      <c r="CO35" s="260"/>
      <c r="CP35" s="261"/>
      <c r="CQ35" s="261"/>
      <c r="CR35" s="261"/>
      <c r="CS35" s="261"/>
      <c r="CT35" s="261"/>
      <c r="CU35" s="261"/>
      <c r="CV35" s="262"/>
      <c r="CW35" s="260"/>
      <c r="CX35" s="261"/>
      <c r="CY35" s="261"/>
      <c r="CZ35" s="261"/>
      <c r="DA35" s="261"/>
      <c r="DB35" s="261"/>
      <c r="DC35" s="261"/>
      <c r="DD35" s="262"/>
      <c r="DE35" s="260"/>
      <c r="DF35" s="261"/>
      <c r="DG35" s="261"/>
      <c r="DH35" s="261"/>
      <c r="DI35" s="261"/>
      <c r="DJ35" s="261"/>
      <c r="DK35" s="261"/>
      <c r="DL35" s="262"/>
      <c r="DM35" s="260"/>
      <c r="DN35" s="261"/>
      <c r="DO35" s="261"/>
      <c r="DP35" s="261"/>
      <c r="DQ35" s="261"/>
      <c r="DR35" s="261"/>
      <c r="DS35" s="261"/>
      <c r="DT35" s="262"/>
      <c r="DU35" s="260"/>
      <c r="DV35" s="261"/>
      <c r="DW35" s="261"/>
      <c r="DX35" s="261"/>
      <c r="DY35" s="261"/>
      <c r="DZ35" s="261"/>
      <c r="EA35" s="261"/>
      <c r="EB35" s="278"/>
    </row>
    <row r="36" spans="1:132" s="6" customFormat="1" ht="12.75">
      <c r="A36" s="212" t="s">
        <v>46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07"/>
      <c r="S36" s="208"/>
      <c r="T36" s="208"/>
      <c r="U36" s="209"/>
      <c r="V36" s="248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50"/>
      <c r="AI36" s="182">
        <f>DM36</f>
        <v>0</v>
      </c>
      <c r="AJ36" s="182"/>
      <c r="AK36" s="182"/>
      <c r="AL36" s="182"/>
      <c r="AM36" s="182"/>
      <c r="AN36" s="182"/>
      <c r="AO36" s="182"/>
      <c r="AP36" s="182"/>
      <c r="AQ36" s="182"/>
      <c r="AR36" s="299"/>
      <c r="AS36" s="300"/>
      <c r="AT36" s="300"/>
      <c r="AU36" s="300"/>
      <c r="AV36" s="300"/>
      <c r="AW36" s="300"/>
      <c r="AX36" s="300"/>
      <c r="AY36" s="301"/>
      <c r="AZ36" s="196"/>
      <c r="BA36" s="197"/>
      <c r="BB36" s="197"/>
      <c r="BC36" s="197"/>
      <c r="BD36" s="197"/>
      <c r="BE36" s="197"/>
      <c r="BF36" s="197"/>
      <c r="BG36" s="198"/>
      <c r="BH36" s="196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8"/>
      <c r="CO36" s="196"/>
      <c r="CP36" s="197"/>
      <c r="CQ36" s="197"/>
      <c r="CR36" s="197"/>
      <c r="CS36" s="197"/>
      <c r="CT36" s="197"/>
      <c r="CU36" s="197"/>
      <c r="CV36" s="198"/>
      <c r="CW36" s="196"/>
      <c r="CX36" s="197"/>
      <c r="CY36" s="197"/>
      <c r="CZ36" s="197"/>
      <c r="DA36" s="197"/>
      <c r="DB36" s="197"/>
      <c r="DC36" s="197"/>
      <c r="DD36" s="198"/>
      <c r="DE36" s="196"/>
      <c r="DF36" s="197"/>
      <c r="DG36" s="197"/>
      <c r="DH36" s="197"/>
      <c r="DI36" s="197"/>
      <c r="DJ36" s="197"/>
      <c r="DK36" s="197"/>
      <c r="DL36" s="198"/>
      <c r="DM36" s="196"/>
      <c r="DN36" s="197"/>
      <c r="DO36" s="197"/>
      <c r="DP36" s="197"/>
      <c r="DQ36" s="197"/>
      <c r="DR36" s="197"/>
      <c r="DS36" s="197"/>
      <c r="DT36" s="198"/>
      <c r="DU36" s="196"/>
      <c r="DV36" s="197"/>
      <c r="DW36" s="197"/>
      <c r="DX36" s="197"/>
      <c r="DY36" s="197"/>
      <c r="DZ36" s="197"/>
      <c r="EA36" s="197"/>
      <c r="EB36" s="251"/>
    </row>
    <row r="37" spans="1:132" s="6" customFormat="1" ht="12.75" customHeight="1">
      <c r="A37" s="202" t="s">
        <v>47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4" t="s">
        <v>48</v>
      </c>
      <c r="S37" s="205"/>
      <c r="T37" s="205"/>
      <c r="U37" s="206"/>
      <c r="V37" s="239" t="s">
        <v>36</v>
      </c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1"/>
      <c r="AI37" s="187">
        <f>DM37</f>
        <v>0</v>
      </c>
      <c r="AJ37" s="188"/>
      <c r="AK37" s="188"/>
      <c r="AL37" s="188"/>
      <c r="AM37" s="188"/>
      <c r="AN37" s="188"/>
      <c r="AO37" s="188"/>
      <c r="AP37" s="188"/>
      <c r="AQ37" s="189"/>
      <c r="AR37" s="296" t="s">
        <v>36</v>
      </c>
      <c r="AS37" s="297"/>
      <c r="AT37" s="297"/>
      <c r="AU37" s="297"/>
      <c r="AV37" s="297"/>
      <c r="AW37" s="297"/>
      <c r="AX37" s="297"/>
      <c r="AY37" s="298"/>
      <c r="AZ37" s="193"/>
      <c r="BA37" s="194"/>
      <c r="BB37" s="194"/>
      <c r="BC37" s="194"/>
      <c r="BD37" s="194"/>
      <c r="BE37" s="194"/>
      <c r="BF37" s="194"/>
      <c r="BG37" s="195"/>
      <c r="BH37" s="193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5"/>
      <c r="CO37" s="193" t="s">
        <v>36</v>
      </c>
      <c r="CP37" s="194"/>
      <c r="CQ37" s="194"/>
      <c r="CR37" s="194"/>
      <c r="CS37" s="194"/>
      <c r="CT37" s="194"/>
      <c r="CU37" s="194"/>
      <c r="CV37" s="195"/>
      <c r="CW37" s="193" t="s">
        <v>36</v>
      </c>
      <c r="CX37" s="194"/>
      <c r="CY37" s="194"/>
      <c r="CZ37" s="194"/>
      <c r="DA37" s="194"/>
      <c r="DB37" s="194"/>
      <c r="DC37" s="194"/>
      <c r="DD37" s="195"/>
      <c r="DE37" s="193" t="s">
        <v>36</v>
      </c>
      <c r="DF37" s="194"/>
      <c r="DG37" s="194"/>
      <c r="DH37" s="194"/>
      <c r="DI37" s="194"/>
      <c r="DJ37" s="194"/>
      <c r="DK37" s="194"/>
      <c r="DL37" s="195"/>
      <c r="DM37" s="193"/>
      <c r="DN37" s="194"/>
      <c r="DO37" s="194"/>
      <c r="DP37" s="194"/>
      <c r="DQ37" s="194"/>
      <c r="DR37" s="194"/>
      <c r="DS37" s="194"/>
      <c r="DT37" s="195"/>
      <c r="DU37" s="193" t="s">
        <v>36</v>
      </c>
      <c r="DV37" s="194"/>
      <c r="DW37" s="194"/>
      <c r="DX37" s="194"/>
      <c r="DY37" s="194"/>
      <c r="DZ37" s="194"/>
      <c r="EA37" s="194"/>
      <c r="EB37" s="231"/>
    </row>
    <row r="38" spans="1:132" s="6" customFormat="1" ht="12.75">
      <c r="A38" s="279" t="s">
        <v>49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69"/>
      <c r="S38" s="270"/>
      <c r="T38" s="270"/>
      <c r="U38" s="271"/>
      <c r="V38" s="395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7"/>
      <c r="AI38" s="275"/>
      <c r="AJ38" s="276"/>
      <c r="AK38" s="276"/>
      <c r="AL38" s="276"/>
      <c r="AM38" s="276"/>
      <c r="AN38" s="276"/>
      <c r="AO38" s="276"/>
      <c r="AP38" s="276"/>
      <c r="AQ38" s="277"/>
      <c r="AR38" s="359"/>
      <c r="AS38" s="360"/>
      <c r="AT38" s="360"/>
      <c r="AU38" s="360"/>
      <c r="AV38" s="360"/>
      <c r="AW38" s="360"/>
      <c r="AX38" s="360"/>
      <c r="AY38" s="361"/>
      <c r="AZ38" s="260"/>
      <c r="BA38" s="261"/>
      <c r="BB38" s="261"/>
      <c r="BC38" s="261"/>
      <c r="BD38" s="261"/>
      <c r="BE38" s="261"/>
      <c r="BF38" s="261"/>
      <c r="BG38" s="262"/>
      <c r="BH38" s="260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2"/>
      <c r="CO38" s="260"/>
      <c r="CP38" s="261"/>
      <c r="CQ38" s="261"/>
      <c r="CR38" s="261"/>
      <c r="CS38" s="261"/>
      <c r="CT38" s="261"/>
      <c r="CU38" s="261"/>
      <c r="CV38" s="262"/>
      <c r="CW38" s="260"/>
      <c r="CX38" s="261"/>
      <c r="CY38" s="261"/>
      <c r="CZ38" s="261"/>
      <c r="DA38" s="261"/>
      <c r="DB38" s="261"/>
      <c r="DC38" s="261"/>
      <c r="DD38" s="262"/>
      <c r="DE38" s="260"/>
      <c r="DF38" s="261"/>
      <c r="DG38" s="261"/>
      <c r="DH38" s="261"/>
      <c r="DI38" s="261"/>
      <c r="DJ38" s="261"/>
      <c r="DK38" s="261"/>
      <c r="DL38" s="262"/>
      <c r="DM38" s="260"/>
      <c r="DN38" s="261"/>
      <c r="DO38" s="261"/>
      <c r="DP38" s="261"/>
      <c r="DQ38" s="261"/>
      <c r="DR38" s="261"/>
      <c r="DS38" s="261"/>
      <c r="DT38" s="262"/>
      <c r="DU38" s="260"/>
      <c r="DV38" s="261"/>
      <c r="DW38" s="261"/>
      <c r="DX38" s="261"/>
      <c r="DY38" s="261"/>
      <c r="DZ38" s="261"/>
      <c r="EA38" s="261"/>
      <c r="EB38" s="278"/>
    </row>
    <row r="39" spans="1:132" s="6" customFormat="1" ht="12.75">
      <c r="A39" s="279" t="s">
        <v>50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69"/>
      <c r="S39" s="270"/>
      <c r="T39" s="270"/>
      <c r="U39" s="271"/>
      <c r="V39" s="395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7"/>
      <c r="AI39" s="275"/>
      <c r="AJ39" s="276"/>
      <c r="AK39" s="276"/>
      <c r="AL39" s="276"/>
      <c r="AM39" s="276"/>
      <c r="AN39" s="276"/>
      <c r="AO39" s="276"/>
      <c r="AP39" s="276"/>
      <c r="AQ39" s="277"/>
      <c r="AR39" s="359"/>
      <c r="AS39" s="360"/>
      <c r="AT39" s="360"/>
      <c r="AU39" s="360"/>
      <c r="AV39" s="360"/>
      <c r="AW39" s="360"/>
      <c r="AX39" s="360"/>
      <c r="AY39" s="361"/>
      <c r="AZ39" s="260"/>
      <c r="BA39" s="261"/>
      <c r="BB39" s="261"/>
      <c r="BC39" s="261"/>
      <c r="BD39" s="261"/>
      <c r="BE39" s="261"/>
      <c r="BF39" s="261"/>
      <c r="BG39" s="262"/>
      <c r="BH39" s="260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2"/>
      <c r="CO39" s="260"/>
      <c r="CP39" s="261"/>
      <c r="CQ39" s="261"/>
      <c r="CR39" s="261"/>
      <c r="CS39" s="261"/>
      <c r="CT39" s="261"/>
      <c r="CU39" s="261"/>
      <c r="CV39" s="262"/>
      <c r="CW39" s="260"/>
      <c r="CX39" s="261"/>
      <c r="CY39" s="261"/>
      <c r="CZ39" s="261"/>
      <c r="DA39" s="261"/>
      <c r="DB39" s="261"/>
      <c r="DC39" s="261"/>
      <c r="DD39" s="262"/>
      <c r="DE39" s="260"/>
      <c r="DF39" s="261"/>
      <c r="DG39" s="261"/>
      <c r="DH39" s="261"/>
      <c r="DI39" s="261"/>
      <c r="DJ39" s="261"/>
      <c r="DK39" s="261"/>
      <c r="DL39" s="262"/>
      <c r="DM39" s="260"/>
      <c r="DN39" s="261"/>
      <c r="DO39" s="261"/>
      <c r="DP39" s="261"/>
      <c r="DQ39" s="261"/>
      <c r="DR39" s="261"/>
      <c r="DS39" s="261"/>
      <c r="DT39" s="262"/>
      <c r="DU39" s="260"/>
      <c r="DV39" s="261"/>
      <c r="DW39" s="261"/>
      <c r="DX39" s="261"/>
      <c r="DY39" s="261"/>
      <c r="DZ39" s="261"/>
      <c r="EA39" s="261"/>
      <c r="EB39" s="278"/>
    </row>
    <row r="40" spans="1:132" s="6" customFormat="1" ht="12.75">
      <c r="A40" s="279" t="s">
        <v>51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69"/>
      <c r="S40" s="270"/>
      <c r="T40" s="270"/>
      <c r="U40" s="271"/>
      <c r="V40" s="395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7"/>
      <c r="AI40" s="275"/>
      <c r="AJ40" s="276"/>
      <c r="AK40" s="276"/>
      <c r="AL40" s="276"/>
      <c r="AM40" s="276"/>
      <c r="AN40" s="276"/>
      <c r="AO40" s="276"/>
      <c r="AP40" s="276"/>
      <c r="AQ40" s="277"/>
      <c r="AR40" s="359"/>
      <c r="AS40" s="360"/>
      <c r="AT40" s="360"/>
      <c r="AU40" s="360"/>
      <c r="AV40" s="360"/>
      <c r="AW40" s="360"/>
      <c r="AX40" s="360"/>
      <c r="AY40" s="361"/>
      <c r="AZ40" s="260"/>
      <c r="BA40" s="261"/>
      <c r="BB40" s="261"/>
      <c r="BC40" s="261"/>
      <c r="BD40" s="261"/>
      <c r="BE40" s="261"/>
      <c r="BF40" s="261"/>
      <c r="BG40" s="262"/>
      <c r="BH40" s="260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2"/>
      <c r="CO40" s="260"/>
      <c r="CP40" s="261"/>
      <c r="CQ40" s="261"/>
      <c r="CR40" s="261"/>
      <c r="CS40" s="261"/>
      <c r="CT40" s="261"/>
      <c r="CU40" s="261"/>
      <c r="CV40" s="262"/>
      <c r="CW40" s="260"/>
      <c r="CX40" s="261"/>
      <c r="CY40" s="261"/>
      <c r="CZ40" s="261"/>
      <c r="DA40" s="261"/>
      <c r="DB40" s="261"/>
      <c r="DC40" s="261"/>
      <c r="DD40" s="262"/>
      <c r="DE40" s="260"/>
      <c r="DF40" s="261"/>
      <c r="DG40" s="261"/>
      <c r="DH40" s="261"/>
      <c r="DI40" s="261"/>
      <c r="DJ40" s="261"/>
      <c r="DK40" s="261"/>
      <c r="DL40" s="262"/>
      <c r="DM40" s="260"/>
      <c r="DN40" s="261"/>
      <c r="DO40" s="261"/>
      <c r="DP40" s="261"/>
      <c r="DQ40" s="261"/>
      <c r="DR40" s="261"/>
      <c r="DS40" s="261"/>
      <c r="DT40" s="262"/>
      <c r="DU40" s="260"/>
      <c r="DV40" s="261"/>
      <c r="DW40" s="261"/>
      <c r="DX40" s="261"/>
      <c r="DY40" s="261"/>
      <c r="DZ40" s="261"/>
      <c r="EA40" s="261"/>
      <c r="EB40" s="278"/>
    </row>
    <row r="41" spans="1:132" s="6" customFormat="1" ht="12.75">
      <c r="A41" s="212" t="s">
        <v>52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07"/>
      <c r="S41" s="208"/>
      <c r="T41" s="208"/>
      <c r="U41" s="209"/>
      <c r="V41" s="248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50"/>
      <c r="AI41" s="190"/>
      <c r="AJ41" s="191"/>
      <c r="AK41" s="191"/>
      <c r="AL41" s="191"/>
      <c r="AM41" s="191"/>
      <c r="AN41" s="191"/>
      <c r="AO41" s="191"/>
      <c r="AP41" s="191"/>
      <c r="AQ41" s="192"/>
      <c r="AR41" s="299"/>
      <c r="AS41" s="300"/>
      <c r="AT41" s="300"/>
      <c r="AU41" s="300"/>
      <c r="AV41" s="300"/>
      <c r="AW41" s="300"/>
      <c r="AX41" s="300"/>
      <c r="AY41" s="301"/>
      <c r="AZ41" s="196"/>
      <c r="BA41" s="197"/>
      <c r="BB41" s="197"/>
      <c r="BC41" s="197"/>
      <c r="BD41" s="197"/>
      <c r="BE41" s="197"/>
      <c r="BF41" s="197"/>
      <c r="BG41" s="198"/>
      <c r="BH41" s="196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8"/>
      <c r="CO41" s="196"/>
      <c r="CP41" s="197"/>
      <c r="CQ41" s="197"/>
      <c r="CR41" s="197"/>
      <c r="CS41" s="197"/>
      <c r="CT41" s="197"/>
      <c r="CU41" s="197"/>
      <c r="CV41" s="198"/>
      <c r="CW41" s="196"/>
      <c r="CX41" s="197"/>
      <c r="CY41" s="197"/>
      <c r="CZ41" s="197"/>
      <c r="DA41" s="197"/>
      <c r="DB41" s="197"/>
      <c r="DC41" s="197"/>
      <c r="DD41" s="198"/>
      <c r="DE41" s="196"/>
      <c r="DF41" s="197"/>
      <c r="DG41" s="197"/>
      <c r="DH41" s="197"/>
      <c r="DI41" s="197"/>
      <c r="DJ41" s="197"/>
      <c r="DK41" s="197"/>
      <c r="DL41" s="198"/>
      <c r="DM41" s="196"/>
      <c r="DN41" s="197"/>
      <c r="DO41" s="197"/>
      <c r="DP41" s="197"/>
      <c r="DQ41" s="197"/>
      <c r="DR41" s="197"/>
      <c r="DS41" s="197"/>
      <c r="DT41" s="198"/>
      <c r="DU41" s="196"/>
      <c r="DV41" s="197"/>
      <c r="DW41" s="197"/>
      <c r="DX41" s="197"/>
      <c r="DY41" s="197"/>
      <c r="DZ41" s="197"/>
      <c r="EA41" s="197"/>
      <c r="EB41" s="251"/>
    </row>
    <row r="42" spans="1:132" s="6" customFormat="1" ht="12.75" customHeight="1">
      <c r="A42" s="202" t="s">
        <v>53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4" t="s">
        <v>54</v>
      </c>
      <c r="S42" s="205"/>
      <c r="T42" s="205"/>
      <c r="U42" s="206"/>
      <c r="V42" s="239" t="s">
        <v>58</v>
      </c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1"/>
      <c r="AI42" s="182">
        <f>CO42+CW42</f>
        <v>854907.72</v>
      </c>
      <c r="AJ42" s="182"/>
      <c r="AK42" s="182"/>
      <c r="AL42" s="182"/>
      <c r="AM42" s="182"/>
      <c r="AN42" s="182"/>
      <c r="AO42" s="182"/>
      <c r="AP42" s="182"/>
      <c r="AQ42" s="182"/>
      <c r="AR42" s="296" t="s">
        <v>36</v>
      </c>
      <c r="AS42" s="297"/>
      <c r="AT42" s="297"/>
      <c r="AU42" s="297"/>
      <c r="AV42" s="297"/>
      <c r="AW42" s="297"/>
      <c r="AX42" s="297"/>
      <c r="AY42" s="298"/>
      <c r="AZ42" s="193"/>
      <c r="BA42" s="194"/>
      <c r="BB42" s="194"/>
      <c r="BC42" s="194"/>
      <c r="BD42" s="194"/>
      <c r="BE42" s="194"/>
      <c r="BF42" s="194"/>
      <c r="BG42" s="195"/>
      <c r="BH42" s="193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5"/>
      <c r="CO42" s="193">
        <f>305000+200971.95+131756.84+57174.36+100000+45000+625.6+14378.97</f>
        <v>854907.72</v>
      </c>
      <c r="CP42" s="194"/>
      <c r="CQ42" s="194"/>
      <c r="CR42" s="194"/>
      <c r="CS42" s="194"/>
      <c r="CT42" s="194"/>
      <c r="CU42" s="194"/>
      <c r="CV42" s="195"/>
      <c r="CW42" s="193"/>
      <c r="CX42" s="194"/>
      <c r="CY42" s="194"/>
      <c r="CZ42" s="194"/>
      <c r="DA42" s="194"/>
      <c r="DB42" s="194"/>
      <c r="DC42" s="194"/>
      <c r="DD42" s="195"/>
      <c r="DE42" s="193" t="s">
        <v>36</v>
      </c>
      <c r="DF42" s="194"/>
      <c r="DG42" s="194"/>
      <c r="DH42" s="194"/>
      <c r="DI42" s="194"/>
      <c r="DJ42" s="194"/>
      <c r="DK42" s="194"/>
      <c r="DL42" s="195"/>
      <c r="DM42" s="193" t="s">
        <v>36</v>
      </c>
      <c r="DN42" s="194"/>
      <c r="DO42" s="194"/>
      <c r="DP42" s="194"/>
      <c r="DQ42" s="194"/>
      <c r="DR42" s="194"/>
      <c r="DS42" s="194"/>
      <c r="DT42" s="195"/>
      <c r="DU42" s="193" t="s">
        <v>36</v>
      </c>
      <c r="DV42" s="194"/>
      <c r="DW42" s="194"/>
      <c r="DX42" s="194"/>
      <c r="DY42" s="194"/>
      <c r="DZ42" s="194"/>
      <c r="EA42" s="194"/>
      <c r="EB42" s="231"/>
    </row>
    <row r="43" spans="1:132" s="6" customFormat="1" ht="12.75">
      <c r="A43" s="212" t="s">
        <v>55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398"/>
      <c r="R43" s="207"/>
      <c r="S43" s="208"/>
      <c r="T43" s="208"/>
      <c r="U43" s="209"/>
      <c r="V43" s="248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50"/>
      <c r="AI43" s="182"/>
      <c r="AJ43" s="182"/>
      <c r="AK43" s="182"/>
      <c r="AL43" s="182"/>
      <c r="AM43" s="182"/>
      <c r="AN43" s="182"/>
      <c r="AO43" s="182"/>
      <c r="AP43" s="182"/>
      <c r="AQ43" s="182"/>
      <c r="AR43" s="299"/>
      <c r="AS43" s="300"/>
      <c r="AT43" s="300"/>
      <c r="AU43" s="300"/>
      <c r="AV43" s="300"/>
      <c r="AW43" s="300"/>
      <c r="AX43" s="300"/>
      <c r="AY43" s="301"/>
      <c r="AZ43" s="196"/>
      <c r="BA43" s="197"/>
      <c r="BB43" s="197"/>
      <c r="BC43" s="197"/>
      <c r="BD43" s="197"/>
      <c r="BE43" s="197"/>
      <c r="BF43" s="197"/>
      <c r="BG43" s="198"/>
      <c r="BH43" s="196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8"/>
      <c r="CO43" s="196"/>
      <c r="CP43" s="197"/>
      <c r="CQ43" s="197"/>
      <c r="CR43" s="197"/>
      <c r="CS43" s="197"/>
      <c r="CT43" s="197"/>
      <c r="CU43" s="197"/>
      <c r="CV43" s="198"/>
      <c r="CW43" s="196"/>
      <c r="CX43" s="197"/>
      <c r="CY43" s="197"/>
      <c r="CZ43" s="197"/>
      <c r="DA43" s="197"/>
      <c r="DB43" s="197"/>
      <c r="DC43" s="197"/>
      <c r="DD43" s="198"/>
      <c r="DE43" s="196"/>
      <c r="DF43" s="197"/>
      <c r="DG43" s="197"/>
      <c r="DH43" s="197"/>
      <c r="DI43" s="197"/>
      <c r="DJ43" s="197"/>
      <c r="DK43" s="197"/>
      <c r="DL43" s="198"/>
      <c r="DM43" s="196"/>
      <c r="DN43" s="197"/>
      <c r="DO43" s="197"/>
      <c r="DP43" s="197"/>
      <c r="DQ43" s="197"/>
      <c r="DR43" s="197"/>
      <c r="DS43" s="197"/>
      <c r="DT43" s="198"/>
      <c r="DU43" s="196"/>
      <c r="DV43" s="197"/>
      <c r="DW43" s="197"/>
      <c r="DX43" s="197"/>
      <c r="DY43" s="197"/>
      <c r="DZ43" s="197"/>
      <c r="EA43" s="197"/>
      <c r="EB43" s="251"/>
    </row>
    <row r="44" spans="1:132" s="6" customFormat="1" ht="52.5" customHeight="1">
      <c r="A44" s="177" t="s">
        <v>257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83"/>
      <c r="R44" s="179" t="s">
        <v>56</v>
      </c>
      <c r="S44" s="180"/>
      <c r="T44" s="180"/>
      <c r="U44" s="181"/>
      <c r="V44" s="174" t="s">
        <v>44</v>
      </c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6"/>
      <c r="AI44" s="171">
        <f>AR44</f>
        <v>13784294.780000001</v>
      </c>
      <c r="AJ44" s="172"/>
      <c r="AK44" s="172"/>
      <c r="AL44" s="172"/>
      <c r="AM44" s="172"/>
      <c r="AN44" s="172"/>
      <c r="AO44" s="172"/>
      <c r="AP44" s="172"/>
      <c r="AQ44" s="173"/>
      <c r="AR44" s="184">
        <f>AR45+AR46</f>
        <v>13784294.780000001</v>
      </c>
      <c r="AS44" s="185"/>
      <c r="AT44" s="185"/>
      <c r="AU44" s="185"/>
      <c r="AV44" s="185"/>
      <c r="AW44" s="185"/>
      <c r="AX44" s="185"/>
      <c r="AY44" s="186"/>
      <c r="AZ44" s="167"/>
      <c r="BA44" s="168"/>
      <c r="BB44" s="168"/>
      <c r="BC44" s="168"/>
      <c r="BD44" s="168"/>
      <c r="BE44" s="168"/>
      <c r="BF44" s="168"/>
      <c r="BG44" s="169"/>
      <c r="BH44" s="167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9"/>
      <c r="CO44" s="167" t="s">
        <v>36</v>
      </c>
      <c r="CP44" s="168"/>
      <c r="CQ44" s="168"/>
      <c r="CR44" s="168"/>
      <c r="CS44" s="168"/>
      <c r="CT44" s="168"/>
      <c r="CU44" s="168"/>
      <c r="CV44" s="169"/>
      <c r="CW44" s="167" t="s">
        <v>36</v>
      </c>
      <c r="CX44" s="168"/>
      <c r="CY44" s="168"/>
      <c r="CZ44" s="168"/>
      <c r="DA44" s="168"/>
      <c r="DB44" s="168"/>
      <c r="DC44" s="168"/>
      <c r="DD44" s="169"/>
      <c r="DE44" s="167" t="s">
        <v>36</v>
      </c>
      <c r="DF44" s="168"/>
      <c r="DG44" s="168"/>
      <c r="DH44" s="168"/>
      <c r="DI44" s="168"/>
      <c r="DJ44" s="168"/>
      <c r="DK44" s="168"/>
      <c r="DL44" s="169"/>
      <c r="DM44" s="167"/>
      <c r="DN44" s="168"/>
      <c r="DO44" s="168"/>
      <c r="DP44" s="168"/>
      <c r="DQ44" s="168"/>
      <c r="DR44" s="168"/>
      <c r="DS44" s="168"/>
      <c r="DT44" s="169"/>
      <c r="DU44" s="167"/>
      <c r="DV44" s="168"/>
      <c r="DW44" s="168"/>
      <c r="DX44" s="168"/>
      <c r="DY44" s="168"/>
      <c r="DZ44" s="168"/>
      <c r="EA44" s="168"/>
      <c r="EB44" s="170"/>
    </row>
    <row r="45" spans="1:132" s="6" customFormat="1" ht="20.25" customHeight="1">
      <c r="A45" s="411" t="s">
        <v>265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3"/>
      <c r="R45" s="179" t="s">
        <v>267</v>
      </c>
      <c r="S45" s="180"/>
      <c r="T45" s="180"/>
      <c r="U45" s="181"/>
      <c r="V45" s="174" t="s">
        <v>269</v>
      </c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6"/>
      <c r="AI45" s="171">
        <f>AR45</f>
        <v>4697771.16</v>
      </c>
      <c r="AJ45" s="172"/>
      <c r="AK45" s="172"/>
      <c r="AL45" s="172"/>
      <c r="AM45" s="172"/>
      <c r="AN45" s="172"/>
      <c r="AO45" s="172"/>
      <c r="AP45" s="172"/>
      <c r="AQ45" s="173"/>
      <c r="AR45" s="184">
        <f>4278931.39-100000-14378.97+162225+205000+85000+34344.74+46649</f>
        <v>4697771.16</v>
      </c>
      <c r="AS45" s="185"/>
      <c r="AT45" s="185"/>
      <c r="AU45" s="185"/>
      <c r="AV45" s="185"/>
      <c r="AW45" s="185"/>
      <c r="AX45" s="185"/>
      <c r="AY45" s="186"/>
      <c r="AZ45" s="167"/>
      <c r="BA45" s="168"/>
      <c r="BB45" s="168"/>
      <c r="BC45" s="168"/>
      <c r="BD45" s="168"/>
      <c r="BE45" s="168"/>
      <c r="BF45" s="168"/>
      <c r="BG45" s="169"/>
      <c r="BH45" s="167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9"/>
      <c r="CO45" s="167" t="s">
        <v>36</v>
      </c>
      <c r="CP45" s="168"/>
      <c r="CQ45" s="168"/>
      <c r="CR45" s="168"/>
      <c r="CS45" s="168"/>
      <c r="CT45" s="168"/>
      <c r="CU45" s="168"/>
      <c r="CV45" s="169"/>
      <c r="CW45" s="167" t="s">
        <v>36</v>
      </c>
      <c r="CX45" s="168"/>
      <c r="CY45" s="168"/>
      <c r="CZ45" s="168"/>
      <c r="DA45" s="168"/>
      <c r="DB45" s="168"/>
      <c r="DC45" s="168"/>
      <c r="DD45" s="169"/>
      <c r="DE45" s="167" t="s">
        <v>36</v>
      </c>
      <c r="DF45" s="168"/>
      <c r="DG45" s="168"/>
      <c r="DH45" s="168"/>
      <c r="DI45" s="168"/>
      <c r="DJ45" s="168"/>
      <c r="DK45" s="168"/>
      <c r="DL45" s="169"/>
      <c r="DM45" s="167"/>
      <c r="DN45" s="168"/>
      <c r="DO45" s="168"/>
      <c r="DP45" s="168"/>
      <c r="DQ45" s="168"/>
      <c r="DR45" s="168"/>
      <c r="DS45" s="168"/>
      <c r="DT45" s="169"/>
      <c r="DU45" s="167"/>
      <c r="DV45" s="168"/>
      <c r="DW45" s="168"/>
      <c r="DX45" s="168"/>
      <c r="DY45" s="168"/>
      <c r="DZ45" s="168"/>
      <c r="EA45" s="168"/>
      <c r="EB45" s="170"/>
    </row>
    <row r="46" spans="1:132" s="6" customFormat="1" ht="18" customHeight="1">
      <c r="A46" s="411" t="s">
        <v>266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3"/>
      <c r="R46" s="179" t="s">
        <v>268</v>
      </c>
      <c r="S46" s="180"/>
      <c r="T46" s="180"/>
      <c r="U46" s="181"/>
      <c r="V46" s="174" t="s">
        <v>270</v>
      </c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6"/>
      <c r="AI46" s="171">
        <f>AR46</f>
        <v>9086523.620000001</v>
      </c>
      <c r="AJ46" s="172"/>
      <c r="AK46" s="172"/>
      <c r="AL46" s="172"/>
      <c r="AM46" s="172"/>
      <c r="AN46" s="172"/>
      <c r="AO46" s="172"/>
      <c r="AP46" s="172"/>
      <c r="AQ46" s="173"/>
      <c r="AR46" s="184">
        <f>8116283.66+154622.37+105716.54-7285.7+263210+113882+258426-400-3100-173260+58038.75+200390</f>
        <v>9086523.620000001</v>
      </c>
      <c r="AS46" s="185"/>
      <c r="AT46" s="185"/>
      <c r="AU46" s="185"/>
      <c r="AV46" s="185"/>
      <c r="AW46" s="185"/>
      <c r="AX46" s="185"/>
      <c r="AY46" s="186"/>
      <c r="AZ46" s="167"/>
      <c r="BA46" s="168"/>
      <c r="BB46" s="168"/>
      <c r="BC46" s="168"/>
      <c r="BD46" s="168"/>
      <c r="BE46" s="168"/>
      <c r="BF46" s="168"/>
      <c r="BG46" s="169"/>
      <c r="BH46" s="167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9"/>
      <c r="CO46" s="167" t="s">
        <v>36</v>
      </c>
      <c r="CP46" s="168"/>
      <c r="CQ46" s="168"/>
      <c r="CR46" s="168"/>
      <c r="CS46" s="168"/>
      <c r="CT46" s="168"/>
      <c r="CU46" s="168"/>
      <c r="CV46" s="169"/>
      <c r="CW46" s="167" t="s">
        <v>36</v>
      </c>
      <c r="CX46" s="168"/>
      <c r="CY46" s="168"/>
      <c r="CZ46" s="168"/>
      <c r="DA46" s="168"/>
      <c r="DB46" s="168"/>
      <c r="DC46" s="168"/>
      <c r="DD46" s="169"/>
      <c r="DE46" s="167" t="s">
        <v>36</v>
      </c>
      <c r="DF46" s="168"/>
      <c r="DG46" s="168"/>
      <c r="DH46" s="168"/>
      <c r="DI46" s="168"/>
      <c r="DJ46" s="168"/>
      <c r="DK46" s="168"/>
      <c r="DL46" s="169"/>
      <c r="DM46" s="167"/>
      <c r="DN46" s="168"/>
      <c r="DO46" s="168"/>
      <c r="DP46" s="168"/>
      <c r="DQ46" s="168"/>
      <c r="DR46" s="168"/>
      <c r="DS46" s="168"/>
      <c r="DT46" s="169"/>
      <c r="DU46" s="167"/>
      <c r="DV46" s="168"/>
      <c r="DW46" s="168"/>
      <c r="DX46" s="168"/>
      <c r="DY46" s="168"/>
      <c r="DZ46" s="168"/>
      <c r="EA46" s="168"/>
      <c r="EB46" s="170"/>
    </row>
    <row r="47" spans="1:132" s="6" customFormat="1" ht="12.75">
      <c r="A47" s="202" t="s">
        <v>57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4" t="s">
        <v>58</v>
      </c>
      <c r="S47" s="205"/>
      <c r="T47" s="205"/>
      <c r="U47" s="206"/>
      <c r="V47" s="239" t="s">
        <v>36</v>
      </c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1"/>
      <c r="AI47" s="182">
        <f>DM47</f>
        <v>0</v>
      </c>
      <c r="AJ47" s="182"/>
      <c r="AK47" s="182"/>
      <c r="AL47" s="182"/>
      <c r="AM47" s="182"/>
      <c r="AN47" s="182"/>
      <c r="AO47" s="182"/>
      <c r="AP47" s="182"/>
      <c r="AQ47" s="182"/>
      <c r="AR47" s="296" t="s">
        <v>36</v>
      </c>
      <c r="AS47" s="297"/>
      <c r="AT47" s="297"/>
      <c r="AU47" s="297"/>
      <c r="AV47" s="297"/>
      <c r="AW47" s="297"/>
      <c r="AX47" s="297"/>
      <c r="AY47" s="298"/>
      <c r="AZ47" s="193"/>
      <c r="BA47" s="194"/>
      <c r="BB47" s="194"/>
      <c r="BC47" s="194"/>
      <c r="BD47" s="194"/>
      <c r="BE47" s="194"/>
      <c r="BF47" s="194"/>
      <c r="BG47" s="195"/>
      <c r="BH47" s="193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5"/>
      <c r="CO47" s="193" t="s">
        <v>36</v>
      </c>
      <c r="CP47" s="194"/>
      <c r="CQ47" s="194"/>
      <c r="CR47" s="194"/>
      <c r="CS47" s="194"/>
      <c r="CT47" s="194"/>
      <c r="CU47" s="194"/>
      <c r="CV47" s="195"/>
      <c r="CW47" s="193" t="s">
        <v>36</v>
      </c>
      <c r="CX47" s="194"/>
      <c r="CY47" s="194"/>
      <c r="CZ47" s="194"/>
      <c r="DA47" s="194"/>
      <c r="DB47" s="194"/>
      <c r="DC47" s="194"/>
      <c r="DD47" s="195"/>
      <c r="DE47" s="193" t="s">
        <v>36</v>
      </c>
      <c r="DF47" s="194"/>
      <c r="DG47" s="194"/>
      <c r="DH47" s="194"/>
      <c r="DI47" s="194"/>
      <c r="DJ47" s="194"/>
      <c r="DK47" s="194"/>
      <c r="DL47" s="195"/>
      <c r="DM47" s="193"/>
      <c r="DN47" s="194"/>
      <c r="DO47" s="194"/>
      <c r="DP47" s="194"/>
      <c r="DQ47" s="194"/>
      <c r="DR47" s="194"/>
      <c r="DS47" s="194"/>
      <c r="DT47" s="195"/>
      <c r="DU47" s="193" t="s">
        <v>36</v>
      </c>
      <c r="DV47" s="194"/>
      <c r="DW47" s="194"/>
      <c r="DX47" s="194"/>
      <c r="DY47" s="194"/>
      <c r="DZ47" s="194"/>
      <c r="EA47" s="194"/>
      <c r="EB47" s="231"/>
    </row>
    <row r="48" spans="1:132" s="6" customFormat="1" ht="12.75">
      <c r="A48" s="212" t="s">
        <v>59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07"/>
      <c r="S48" s="208"/>
      <c r="T48" s="208"/>
      <c r="U48" s="209"/>
      <c r="V48" s="248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50"/>
      <c r="AI48" s="182"/>
      <c r="AJ48" s="182"/>
      <c r="AK48" s="182"/>
      <c r="AL48" s="182"/>
      <c r="AM48" s="182"/>
      <c r="AN48" s="182"/>
      <c r="AO48" s="182"/>
      <c r="AP48" s="182"/>
      <c r="AQ48" s="182"/>
      <c r="AR48" s="299"/>
      <c r="AS48" s="300"/>
      <c r="AT48" s="300"/>
      <c r="AU48" s="300"/>
      <c r="AV48" s="300"/>
      <c r="AW48" s="300"/>
      <c r="AX48" s="300"/>
      <c r="AY48" s="301"/>
      <c r="AZ48" s="196"/>
      <c r="BA48" s="197"/>
      <c r="BB48" s="197"/>
      <c r="BC48" s="197"/>
      <c r="BD48" s="197"/>
      <c r="BE48" s="197"/>
      <c r="BF48" s="197"/>
      <c r="BG48" s="198"/>
      <c r="BH48" s="196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8"/>
      <c r="CO48" s="196"/>
      <c r="CP48" s="197"/>
      <c r="CQ48" s="197"/>
      <c r="CR48" s="197"/>
      <c r="CS48" s="197"/>
      <c r="CT48" s="197"/>
      <c r="CU48" s="197"/>
      <c r="CV48" s="198"/>
      <c r="CW48" s="196"/>
      <c r="CX48" s="197"/>
      <c r="CY48" s="197"/>
      <c r="CZ48" s="197"/>
      <c r="DA48" s="197"/>
      <c r="DB48" s="197"/>
      <c r="DC48" s="197"/>
      <c r="DD48" s="198"/>
      <c r="DE48" s="196"/>
      <c r="DF48" s="197"/>
      <c r="DG48" s="197"/>
      <c r="DH48" s="197"/>
      <c r="DI48" s="197"/>
      <c r="DJ48" s="197"/>
      <c r="DK48" s="197"/>
      <c r="DL48" s="198"/>
      <c r="DM48" s="196"/>
      <c r="DN48" s="197"/>
      <c r="DO48" s="197"/>
      <c r="DP48" s="197"/>
      <c r="DQ48" s="197"/>
      <c r="DR48" s="197"/>
      <c r="DS48" s="197"/>
      <c r="DT48" s="198"/>
      <c r="DU48" s="196"/>
      <c r="DV48" s="197"/>
      <c r="DW48" s="197"/>
      <c r="DX48" s="197"/>
      <c r="DY48" s="197"/>
      <c r="DZ48" s="197"/>
      <c r="EA48" s="197"/>
      <c r="EB48" s="251"/>
    </row>
    <row r="49" spans="1:132" s="6" customFormat="1" ht="12.75">
      <c r="A49" s="200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179"/>
      <c r="S49" s="180"/>
      <c r="T49" s="180"/>
      <c r="U49" s="181"/>
      <c r="V49" s="174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6"/>
      <c r="AI49" s="171"/>
      <c r="AJ49" s="172"/>
      <c r="AK49" s="172"/>
      <c r="AL49" s="172"/>
      <c r="AM49" s="172"/>
      <c r="AN49" s="172"/>
      <c r="AO49" s="172"/>
      <c r="AP49" s="172"/>
      <c r="AQ49" s="173"/>
      <c r="AR49" s="293"/>
      <c r="AS49" s="294"/>
      <c r="AT49" s="294"/>
      <c r="AU49" s="294"/>
      <c r="AV49" s="294"/>
      <c r="AW49" s="294"/>
      <c r="AX49" s="294"/>
      <c r="AY49" s="295"/>
      <c r="AZ49" s="167"/>
      <c r="BA49" s="168"/>
      <c r="BB49" s="168"/>
      <c r="BC49" s="168"/>
      <c r="BD49" s="168"/>
      <c r="BE49" s="168"/>
      <c r="BF49" s="168"/>
      <c r="BG49" s="169"/>
      <c r="BH49" s="167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9"/>
      <c r="CO49" s="167"/>
      <c r="CP49" s="168"/>
      <c r="CQ49" s="168"/>
      <c r="CR49" s="168"/>
      <c r="CS49" s="168"/>
      <c r="CT49" s="168"/>
      <c r="CU49" s="168"/>
      <c r="CV49" s="169"/>
      <c r="CW49" s="167"/>
      <c r="CX49" s="168"/>
      <c r="CY49" s="168"/>
      <c r="CZ49" s="168"/>
      <c r="DA49" s="168"/>
      <c r="DB49" s="168"/>
      <c r="DC49" s="168"/>
      <c r="DD49" s="169"/>
      <c r="DE49" s="167"/>
      <c r="DF49" s="168"/>
      <c r="DG49" s="168"/>
      <c r="DH49" s="168"/>
      <c r="DI49" s="168"/>
      <c r="DJ49" s="168"/>
      <c r="DK49" s="168"/>
      <c r="DL49" s="169"/>
      <c r="DM49" s="167"/>
      <c r="DN49" s="168"/>
      <c r="DO49" s="168"/>
      <c r="DP49" s="168"/>
      <c r="DQ49" s="168"/>
      <c r="DR49" s="168"/>
      <c r="DS49" s="168"/>
      <c r="DT49" s="169"/>
      <c r="DU49" s="167"/>
      <c r="DV49" s="168"/>
      <c r="DW49" s="168"/>
      <c r="DX49" s="168"/>
      <c r="DY49" s="168"/>
      <c r="DZ49" s="168"/>
      <c r="EA49" s="168"/>
      <c r="EB49" s="170"/>
    </row>
    <row r="50" spans="1:132" s="6" customFormat="1" ht="12.75">
      <c r="A50" s="200" t="s">
        <v>60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179" t="s">
        <v>61</v>
      </c>
      <c r="S50" s="180"/>
      <c r="T50" s="180"/>
      <c r="U50" s="181"/>
      <c r="V50" s="174" t="s">
        <v>36</v>
      </c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6"/>
      <c r="AI50" s="182">
        <f>AR50+CO50+CW50+DE50+DM50</f>
        <v>14734965.700000001</v>
      </c>
      <c r="AJ50" s="182"/>
      <c r="AK50" s="182"/>
      <c r="AL50" s="182"/>
      <c r="AM50" s="182"/>
      <c r="AN50" s="182"/>
      <c r="AO50" s="182"/>
      <c r="AP50" s="182"/>
      <c r="AQ50" s="182"/>
      <c r="AR50" s="167">
        <f>AR51+AR61+AR66+AR78</f>
        <v>13784294.780000001</v>
      </c>
      <c r="AS50" s="168"/>
      <c r="AT50" s="168"/>
      <c r="AU50" s="168"/>
      <c r="AV50" s="168"/>
      <c r="AW50" s="168"/>
      <c r="AX50" s="168"/>
      <c r="AY50" s="169"/>
      <c r="AZ50" s="167">
        <f>AZ51+AZ61+AZ66+AZ78</f>
        <v>0</v>
      </c>
      <c r="BA50" s="168"/>
      <c r="BB50" s="168"/>
      <c r="BC50" s="168"/>
      <c r="BD50" s="168"/>
      <c r="BE50" s="168"/>
      <c r="BF50" s="168"/>
      <c r="BG50" s="169"/>
      <c r="BH50" s="167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9"/>
      <c r="CO50" s="167">
        <f>CO51+CO61+CO66+CO78</f>
        <v>854907.72</v>
      </c>
      <c r="CP50" s="168"/>
      <c r="CQ50" s="168"/>
      <c r="CR50" s="168"/>
      <c r="CS50" s="168"/>
      <c r="CT50" s="168"/>
      <c r="CU50" s="168"/>
      <c r="CV50" s="169"/>
      <c r="CW50" s="167"/>
      <c r="CX50" s="168"/>
      <c r="CY50" s="168"/>
      <c r="CZ50" s="168"/>
      <c r="DA50" s="168"/>
      <c r="DB50" s="168"/>
      <c r="DC50" s="168"/>
      <c r="DD50" s="169"/>
      <c r="DE50" s="167"/>
      <c r="DF50" s="168"/>
      <c r="DG50" s="168"/>
      <c r="DH50" s="168"/>
      <c r="DI50" s="168"/>
      <c r="DJ50" s="168"/>
      <c r="DK50" s="168"/>
      <c r="DL50" s="169"/>
      <c r="DM50" s="167">
        <f>DM51+DM61+DM66+DM78</f>
        <v>95763.2</v>
      </c>
      <c r="DN50" s="168"/>
      <c r="DO50" s="168"/>
      <c r="DP50" s="168"/>
      <c r="DQ50" s="168"/>
      <c r="DR50" s="168"/>
      <c r="DS50" s="168"/>
      <c r="DT50" s="169"/>
      <c r="DU50" s="167"/>
      <c r="DV50" s="168"/>
      <c r="DW50" s="168"/>
      <c r="DX50" s="168"/>
      <c r="DY50" s="168"/>
      <c r="DZ50" s="168"/>
      <c r="EA50" s="168"/>
      <c r="EB50" s="170"/>
    </row>
    <row r="51" spans="1:132" s="6" customFormat="1" ht="12.75">
      <c r="A51" s="214" t="s">
        <v>62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54" t="s">
        <v>63</v>
      </c>
      <c r="S51" s="255"/>
      <c r="T51" s="255"/>
      <c r="U51" s="256"/>
      <c r="V51" s="263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5"/>
      <c r="AI51" s="187">
        <f>AR51+CO51+CW51+DE51+DM51</f>
        <v>10078542.950000001</v>
      </c>
      <c r="AJ51" s="188"/>
      <c r="AK51" s="188"/>
      <c r="AL51" s="188"/>
      <c r="AM51" s="188"/>
      <c r="AN51" s="188"/>
      <c r="AO51" s="188"/>
      <c r="AP51" s="188"/>
      <c r="AQ51" s="189"/>
      <c r="AR51" s="187">
        <f>AR53</f>
        <v>10046306.020000001</v>
      </c>
      <c r="AS51" s="188"/>
      <c r="AT51" s="188"/>
      <c r="AU51" s="188"/>
      <c r="AV51" s="188"/>
      <c r="AW51" s="188"/>
      <c r="AX51" s="188"/>
      <c r="AY51" s="189"/>
      <c r="AZ51" s="187"/>
      <c r="BA51" s="188"/>
      <c r="BB51" s="188"/>
      <c r="BC51" s="188"/>
      <c r="BD51" s="188"/>
      <c r="BE51" s="188"/>
      <c r="BF51" s="188"/>
      <c r="BG51" s="189"/>
      <c r="BH51" s="187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9"/>
      <c r="CO51" s="187">
        <f>CO53</f>
        <v>32236.93</v>
      </c>
      <c r="CP51" s="188"/>
      <c r="CQ51" s="188"/>
      <c r="CR51" s="188"/>
      <c r="CS51" s="188"/>
      <c r="CT51" s="188"/>
      <c r="CU51" s="188"/>
      <c r="CV51" s="189"/>
      <c r="CW51" s="187">
        <f>CW53</f>
        <v>0</v>
      </c>
      <c r="CX51" s="188"/>
      <c r="CY51" s="188"/>
      <c r="CZ51" s="188"/>
      <c r="DA51" s="188"/>
      <c r="DB51" s="188"/>
      <c r="DC51" s="188"/>
      <c r="DD51" s="189"/>
      <c r="DE51" s="187">
        <f>DE53</f>
        <v>0</v>
      </c>
      <c r="DF51" s="188"/>
      <c r="DG51" s="188"/>
      <c r="DH51" s="188"/>
      <c r="DI51" s="188"/>
      <c r="DJ51" s="188"/>
      <c r="DK51" s="188"/>
      <c r="DL51" s="189"/>
      <c r="DM51" s="187">
        <f>DM53</f>
        <v>0</v>
      </c>
      <c r="DN51" s="188"/>
      <c r="DO51" s="188"/>
      <c r="DP51" s="188"/>
      <c r="DQ51" s="188"/>
      <c r="DR51" s="188"/>
      <c r="DS51" s="188"/>
      <c r="DT51" s="189"/>
      <c r="DU51" s="187">
        <f>DU53</f>
        <v>0</v>
      </c>
      <c r="DV51" s="188"/>
      <c r="DW51" s="188"/>
      <c r="DX51" s="188"/>
      <c r="DY51" s="188"/>
      <c r="DZ51" s="188"/>
      <c r="EA51" s="188"/>
      <c r="EB51" s="223"/>
    </row>
    <row r="52" spans="1:132" s="6" customFormat="1" ht="12.75">
      <c r="A52" s="210" t="s">
        <v>64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57"/>
      <c r="S52" s="258"/>
      <c r="T52" s="258"/>
      <c r="U52" s="259"/>
      <c r="V52" s="266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8"/>
      <c r="AI52" s="190">
        <f aca="true" t="shared" si="0" ref="AI52:AI62">AR52+CO52+CW52+DE52+DM52</f>
        <v>0</v>
      </c>
      <c r="AJ52" s="191"/>
      <c r="AK52" s="191"/>
      <c r="AL52" s="191"/>
      <c r="AM52" s="191"/>
      <c r="AN52" s="191"/>
      <c r="AO52" s="191"/>
      <c r="AP52" s="191"/>
      <c r="AQ52" s="192"/>
      <c r="AR52" s="190"/>
      <c r="AS52" s="191"/>
      <c r="AT52" s="191"/>
      <c r="AU52" s="191"/>
      <c r="AV52" s="191"/>
      <c r="AW52" s="191"/>
      <c r="AX52" s="191"/>
      <c r="AY52" s="192"/>
      <c r="AZ52" s="190"/>
      <c r="BA52" s="191"/>
      <c r="BB52" s="191"/>
      <c r="BC52" s="191"/>
      <c r="BD52" s="191"/>
      <c r="BE52" s="191"/>
      <c r="BF52" s="191"/>
      <c r="BG52" s="192"/>
      <c r="BH52" s="190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2"/>
      <c r="CO52" s="190"/>
      <c r="CP52" s="191"/>
      <c r="CQ52" s="191"/>
      <c r="CR52" s="191"/>
      <c r="CS52" s="191"/>
      <c r="CT52" s="191"/>
      <c r="CU52" s="191"/>
      <c r="CV52" s="192"/>
      <c r="CW52" s="190"/>
      <c r="CX52" s="191"/>
      <c r="CY52" s="191"/>
      <c r="CZ52" s="191"/>
      <c r="DA52" s="191"/>
      <c r="DB52" s="191"/>
      <c r="DC52" s="191"/>
      <c r="DD52" s="192"/>
      <c r="DE52" s="190"/>
      <c r="DF52" s="191"/>
      <c r="DG52" s="191"/>
      <c r="DH52" s="191"/>
      <c r="DI52" s="191"/>
      <c r="DJ52" s="191"/>
      <c r="DK52" s="191"/>
      <c r="DL52" s="192"/>
      <c r="DM52" s="190"/>
      <c r="DN52" s="191"/>
      <c r="DO52" s="191"/>
      <c r="DP52" s="191"/>
      <c r="DQ52" s="191"/>
      <c r="DR52" s="191"/>
      <c r="DS52" s="191"/>
      <c r="DT52" s="192"/>
      <c r="DU52" s="190"/>
      <c r="DV52" s="191"/>
      <c r="DW52" s="191"/>
      <c r="DX52" s="191"/>
      <c r="DY52" s="191"/>
      <c r="DZ52" s="191"/>
      <c r="EA52" s="191"/>
      <c r="EB52" s="224"/>
    </row>
    <row r="53" spans="1:132" s="6" customFormat="1" ht="12.75" customHeight="1">
      <c r="A53" s="285" t="s">
        <v>65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54" t="s">
        <v>66</v>
      </c>
      <c r="S53" s="255"/>
      <c r="T53" s="255"/>
      <c r="U53" s="256"/>
      <c r="V53" s="263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5"/>
      <c r="AI53" s="187">
        <f>AR53+CO53+CW53+DE53+DM53</f>
        <v>10078542.950000001</v>
      </c>
      <c r="AJ53" s="188"/>
      <c r="AK53" s="188"/>
      <c r="AL53" s="188"/>
      <c r="AM53" s="188"/>
      <c r="AN53" s="188"/>
      <c r="AO53" s="188"/>
      <c r="AP53" s="188"/>
      <c r="AQ53" s="189"/>
      <c r="AR53" s="187">
        <f>AR56+AR57+AR60</f>
        <v>10046306.020000001</v>
      </c>
      <c r="AS53" s="188"/>
      <c r="AT53" s="188"/>
      <c r="AU53" s="188"/>
      <c r="AV53" s="188"/>
      <c r="AW53" s="188"/>
      <c r="AX53" s="188"/>
      <c r="AY53" s="189"/>
      <c r="AZ53" s="187"/>
      <c r="BA53" s="188"/>
      <c r="BB53" s="188"/>
      <c r="BC53" s="188"/>
      <c r="BD53" s="188"/>
      <c r="BE53" s="188"/>
      <c r="BF53" s="188"/>
      <c r="BG53" s="189"/>
      <c r="BH53" s="187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9"/>
      <c r="CO53" s="187">
        <f>CO56+CO57+CO60+CO59+CO58</f>
        <v>32236.93</v>
      </c>
      <c r="CP53" s="188"/>
      <c r="CQ53" s="188"/>
      <c r="CR53" s="188"/>
      <c r="CS53" s="188"/>
      <c r="CT53" s="188"/>
      <c r="CU53" s="188"/>
      <c r="CV53" s="189"/>
      <c r="CW53" s="187">
        <f>CW56+CW57+CW60</f>
        <v>0</v>
      </c>
      <c r="CX53" s="188"/>
      <c r="CY53" s="188"/>
      <c r="CZ53" s="188"/>
      <c r="DA53" s="188"/>
      <c r="DB53" s="188"/>
      <c r="DC53" s="188"/>
      <c r="DD53" s="189"/>
      <c r="DE53" s="187">
        <f>DE56+DE57+DE60</f>
        <v>0</v>
      </c>
      <c r="DF53" s="188"/>
      <c r="DG53" s="188"/>
      <c r="DH53" s="188"/>
      <c r="DI53" s="188"/>
      <c r="DJ53" s="188"/>
      <c r="DK53" s="188"/>
      <c r="DL53" s="189"/>
      <c r="DM53" s="187">
        <f>DM56+DM57+DM60</f>
        <v>0</v>
      </c>
      <c r="DN53" s="188"/>
      <c r="DO53" s="188"/>
      <c r="DP53" s="188"/>
      <c r="DQ53" s="188"/>
      <c r="DR53" s="188"/>
      <c r="DS53" s="188"/>
      <c r="DT53" s="189"/>
      <c r="DU53" s="187">
        <f>DU56+DU57+DU60</f>
        <v>0</v>
      </c>
      <c r="DV53" s="188"/>
      <c r="DW53" s="188"/>
      <c r="DX53" s="188"/>
      <c r="DY53" s="188"/>
      <c r="DZ53" s="188"/>
      <c r="EA53" s="188"/>
      <c r="EB53" s="223"/>
    </row>
    <row r="54" spans="1:132" s="6" customFormat="1" ht="12.75">
      <c r="A54" s="310" t="s">
        <v>67</v>
      </c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287"/>
      <c r="S54" s="288"/>
      <c r="T54" s="288"/>
      <c r="U54" s="289"/>
      <c r="V54" s="399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1"/>
      <c r="AI54" s="275">
        <f t="shared" si="0"/>
        <v>0</v>
      </c>
      <c r="AJ54" s="276"/>
      <c r="AK54" s="276"/>
      <c r="AL54" s="276"/>
      <c r="AM54" s="276"/>
      <c r="AN54" s="276"/>
      <c r="AO54" s="276"/>
      <c r="AP54" s="276"/>
      <c r="AQ54" s="277"/>
      <c r="AR54" s="275"/>
      <c r="AS54" s="276"/>
      <c r="AT54" s="276"/>
      <c r="AU54" s="276"/>
      <c r="AV54" s="276"/>
      <c r="AW54" s="276"/>
      <c r="AX54" s="276"/>
      <c r="AY54" s="277"/>
      <c r="AZ54" s="275"/>
      <c r="BA54" s="276"/>
      <c r="BB54" s="276"/>
      <c r="BC54" s="276"/>
      <c r="BD54" s="276"/>
      <c r="BE54" s="276"/>
      <c r="BF54" s="276"/>
      <c r="BG54" s="277"/>
      <c r="BH54" s="275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76"/>
      <c r="CH54" s="276"/>
      <c r="CI54" s="276"/>
      <c r="CJ54" s="276"/>
      <c r="CK54" s="276"/>
      <c r="CL54" s="276"/>
      <c r="CM54" s="276"/>
      <c r="CN54" s="277"/>
      <c r="CO54" s="275"/>
      <c r="CP54" s="276"/>
      <c r="CQ54" s="276"/>
      <c r="CR54" s="276"/>
      <c r="CS54" s="276"/>
      <c r="CT54" s="276"/>
      <c r="CU54" s="276"/>
      <c r="CV54" s="277"/>
      <c r="CW54" s="275"/>
      <c r="CX54" s="276"/>
      <c r="CY54" s="276"/>
      <c r="CZ54" s="276"/>
      <c r="DA54" s="276"/>
      <c r="DB54" s="276"/>
      <c r="DC54" s="276"/>
      <c r="DD54" s="277"/>
      <c r="DE54" s="275"/>
      <c r="DF54" s="276"/>
      <c r="DG54" s="276"/>
      <c r="DH54" s="276"/>
      <c r="DI54" s="276"/>
      <c r="DJ54" s="276"/>
      <c r="DK54" s="276"/>
      <c r="DL54" s="277"/>
      <c r="DM54" s="275"/>
      <c r="DN54" s="276"/>
      <c r="DO54" s="276"/>
      <c r="DP54" s="276"/>
      <c r="DQ54" s="276"/>
      <c r="DR54" s="276"/>
      <c r="DS54" s="276"/>
      <c r="DT54" s="277"/>
      <c r="DU54" s="275"/>
      <c r="DV54" s="276"/>
      <c r="DW54" s="276"/>
      <c r="DX54" s="276"/>
      <c r="DY54" s="276"/>
      <c r="DZ54" s="276"/>
      <c r="EA54" s="276"/>
      <c r="EB54" s="292"/>
    </row>
    <row r="55" spans="1:132" s="6" customFormat="1" ht="12.75">
      <c r="A55" s="290" t="s">
        <v>68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57"/>
      <c r="S55" s="258"/>
      <c r="T55" s="258"/>
      <c r="U55" s="259"/>
      <c r="V55" s="266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8"/>
      <c r="AI55" s="190">
        <f t="shared" si="0"/>
        <v>0</v>
      </c>
      <c r="AJ55" s="191"/>
      <c r="AK55" s="191"/>
      <c r="AL55" s="191"/>
      <c r="AM55" s="191"/>
      <c r="AN55" s="191"/>
      <c r="AO55" s="191"/>
      <c r="AP55" s="191"/>
      <c r="AQ55" s="192"/>
      <c r="AR55" s="190"/>
      <c r="AS55" s="191"/>
      <c r="AT55" s="191"/>
      <c r="AU55" s="191"/>
      <c r="AV55" s="191"/>
      <c r="AW55" s="191"/>
      <c r="AX55" s="191"/>
      <c r="AY55" s="192"/>
      <c r="AZ55" s="190"/>
      <c r="BA55" s="191"/>
      <c r="BB55" s="191"/>
      <c r="BC55" s="191"/>
      <c r="BD55" s="191"/>
      <c r="BE55" s="191"/>
      <c r="BF55" s="191"/>
      <c r="BG55" s="192"/>
      <c r="BH55" s="190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2"/>
      <c r="CO55" s="190"/>
      <c r="CP55" s="191"/>
      <c r="CQ55" s="191"/>
      <c r="CR55" s="191"/>
      <c r="CS55" s="191"/>
      <c r="CT55" s="191"/>
      <c r="CU55" s="191"/>
      <c r="CV55" s="192"/>
      <c r="CW55" s="190"/>
      <c r="CX55" s="191"/>
      <c r="CY55" s="191"/>
      <c r="CZ55" s="191"/>
      <c r="DA55" s="191"/>
      <c r="DB55" s="191"/>
      <c r="DC55" s="191"/>
      <c r="DD55" s="192"/>
      <c r="DE55" s="190"/>
      <c r="DF55" s="191"/>
      <c r="DG55" s="191"/>
      <c r="DH55" s="191"/>
      <c r="DI55" s="191"/>
      <c r="DJ55" s="191"/>
      <c r="DK55" s="191"/>
      <c r="DL55" s="192"/>
      <c r="DM55" s="190"/>
      <c r="DN55" s="191"/>
      <c r="DO55" s="191"/>
      <c r="DP55" s="191"/>
      <c r="DQ55" s="191"/>
      <c r="DR55" s="191"/>
      <c r="DS55" s="191"/>
      <c r="DT55" s="192"/>
      <c r="DU55" s="190"/>
      <c r="DV55" s="191"/>
      <c r="DW55" s="191"/>
      <c r="DX55" s="191"/>
      <c r="DY55" s="191"/>
      <c r="DZ55" s="191"/>
      <c r="EA55" s="191"/>
      <c r="EB55" s="224"/>
    </row>
    <row r="56" spans="1:132" s="6" customFormat="1" ht="24.75" customHeight="1">
      <c r="A56" s="177" t="s">
        <v>215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9" t="s">
        <v>66</v>
      </c>
      <c r="S56" s="180"/>
      <c r="T56" s="180"/>
      <c r="U56" s="181"/>
      <c r="V56" s="174" t="s">
        <v>237</v>
      </c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6"/>
      <c r="AI56" s="182">
        <f>AR56+CO56+CW56+DE56+DM56</f>
        <v>7749246.140000001</v>
      </c>
      <c r="AJ56" s="182"/>
      <c r="AK56" s="182"/>
      <c r="AL56" s="182"/>
      <c r="AM56" s="182"/>
      <c r="AN56" s="182"/>
      <c r="AO56" s="182"/>
      <c r="AP56" s="182"/>
      <c r="AQ56" s="182"/>
      <c r="AR56" s="167">
        <f>6543117+263210+26415+323081+205000+152344.74+43841.4+192237</f>
        <v>7749246.140000001</v>
      </c>
      <c r="AS56" s="168"/>
      <c r="AT56" s="168"/>
      <c r="AU56" s="168"/>
      <c r="AV56" s="168"/>
      <c r="AW56" s="168"/>
      <c r="AX56" s="168"/>
      <c r="AY56" s="169"/>
      <c r="AZ56" s="167"/>
      <c r="BA56" s="168"/>
      <c r="BB56" s="168"/>
      <c r="BC56" s="168"/>
      <c r="BD56" s="168"/>
      <c r="BE56" s="168"/>
      <c r="BF56" s="168"/>
      <c r="BG56" s="169"/>
      <c r="BH56" s="167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9"/>
      <c r="CO56" s="167"/>
      <c r="CP56" s="168"/>
      <c r="CQ56" s="168"/>
      <c r="CR56" s="168"/>
      <c r="CS56" s="168"/>
      <c r="CT56" s="168"/>
      <c r="CU56" s="168"/>
      <c r="CV56" s="169"/>
      <c r="CW56" s="167"/>
      <c r="CX56" s="168"/>
      <c r="CY56" s="168"/>
      <c r="CZ56" s="168"/>
      <c r="DA56" s="168"/>
      <c r="DB56" s="168"/>
      <c r="DC56" s="168"/>
      <c r="DD56" s="169"/>
      <c r="DE56" s="167"/>
      <c r="DF56" s="168"/>
      <c r="DG56" s="168"/>
      <c r="DH56" s="168"/>
      <c r="DI56" s="168"/>
      <c r="DJ56" s="168"/>
      <c r="DK56" s="168"/>
      <c r="DL56" s="169"/>
      <c r="DM56" s="167"/>
      <c r="DN56" s="168"/>
      <c r="DO56" s="168"/>
      <c r="DP56" s="168"/>
      <c r="DQ56" s="168"/>
      <c r="DR56" s="168"/>
      <c r="DS56" s="168"/>
      <c r="DT56" s="169"/>
      <c r="DU56" s="167"/>
      <c r="DV56" s="168"/>
      <c r="DW56" s="168"/>
      <c r="DX56" s="168"/>
      <c r="DY56" s="168"/>
      <c r="DZ56" s="168"/>
      <c r="EA56" s="168"/>
      <c r="EB56" s="170"/>
    </row>
    <row r="57" spans="1:132" s="6" customFormat="1" ht="39" customHeight="1">
      <c r="A57" s="177" t="s">
        <v>216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83"/>
      <c r="R57" s="179" t="s">
        <v>108</v>
      </c>
      <c r="S57" s="180"/>
      <c r="T57" s="180"/>
      <c r="U57" s="181"/>
      <c r="V57" s="174" t="s">
        <v>238</v>
      </c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6"/>
      <c r="AI57" s="182">
        <f>AR57+CO57+CW57+DE57+DM57</f>
        <v>2317857.3500000006</v>
      </c>
      <c r="AJ57" s="182"/>
      <c r="AK57" s="182"/>
      <c r="AL57" s="182"/>
      <c r="AM57" s="182"/>
      <c r="AN57" s="182"/>
      <c r="AO57" s="182"/>
      <c r="AP57" s="182"/>
      <c r="AQ57" s="182"/>
      <c r="AR57" s="184">
        <f>1976021-20797.47+113882-26415+97570+85000+58038.75-43841.4+57602</f>
        <v>2297059.8800000004</v>
      </c>
      <c r="AS57" s="185"/>
      <c r="AT57" s="185"/>
      <c r="AU57" s="185"/>
      <c r="AV57" s="185"/>
      <c r="AW57" s="185"/>
      <c r="AX57" s="185"/>
      <c r="AY57" s="186"/>
      <c r="AZ57" s="167"/>
      <c r="BA57" s="168"/>
      <c r="BB57" s="168"/>
      <c r="BC57" s="168"/>
      <c r="BD57" s="168"/>
      <c r="BE57" s="168"/>
      <c r="BF57" s="168"/>
      <c r="BG57" s="169"/>
      <c r="BH57" s="24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9"/>
      <c r="CO57" s="167">
        <v>20797.47</v>
      </c>
      <c r="CP57" s="168"/>
      <c r="CQ57" s="168"/>
      <c r="CR57" s="168"/>
      <c r="CS57" s="168"/>
      <c r="CT57" s="168"/>
      <c r="CU57" s="168"/>
      <c r="CV57" s="169"/>
      <c r="CW57" s="167"/>
      <c r="CX57" s="168"/>
      <c r="CY57" s="168"/>
      <c r="CZ57" s="168"/>
      <c r="DA57" s="168"/>
      <c r="DB57" s="168"/>
      <c r="DC57" s="168"/>
      <c r="DD57" s="169"/>
      <c r="DE57" s="167"/>
      <c r="DF57" s="168"/>
      <c r="DG57" s="168"/>
      <c r="DH57" s="168"/>
      <c r="DI57" s="168"/>
      <c r="DJ57" s="168"/>
      <c r="DK57" s="168"/>
      <c r="DL57" s="169"/>
      <c r="DM57" s="167"/>
      <c r="DN57" s="168"/>
      <c r="DO57" s="168"/>
      <c r="DP57" s="168"/>
      <c r="DQ57" s="168"/>
      <c r="DR57" s="168"/>
      <c r="DS57" s="168"/>
      <c r="DT57" s="169"/>
      <c r="DU57" s="167"/>
      <c r="DV57" s="168"/>
      <c r="DW57" s="168"/>
      <c r="DX57" s="168"/>
      <c r="DY57" s="168"/>
      <c r="DZ57" s="168"/>
      <c r="EA57" s="168"/>
      <c r="EB57" s="170"/>
    </row>
    <row r="58" spans="1:132" s="6" customFormat="1" ht="39" customHeight="1">
      <c r="A58" s="177" t="s">
        <v>215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9" t="s">
        <v>66</v>
      </c>
      <c r="S58" s="180"/>
      <c r="T58" s="180"/>
      <c r="U58" s="181"/>
      <c r="V58" s="174" t="s">
        <v>276</v>
      </c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6"/>
      <c r="AI58" s="182">
        <f t="shared" si="0"/>
        <v>8986.220000000001</v>
      </c>
      <c r="AJ58" s="182"/>
      <c r="AK58" s="182"/>
      <c r="AL58" s="182"/>
      <c r="AM58" s="182"/>
      <c r="AN58" s="182"/>
      <c r="AO58" s="182"/>
      <c r="AP58" s="182"/>
      <c r="AQ58" s="182"/>
      <c r="AR58" s="167"/>
      <c r="AS58" s="168"/>
      <c r="AT58" s="168"/>
      <c r="AU58" s="168"/>
      <c r="AV58" s="168"/>
      <c r="AW58" s="168"/>
      <c r="AX58" s="168"/>
      <c r="AY58" s="61"/>
      <c r="AZ58" s="60"/>
      <c r="BA58" s="24"/>
      <c r="BB58" s="24"/>
      <c r="BC58" s="24"/>
      <c r="BD58" s="24"/>
      <c r="BE58" s="24"/>
      <c r="BF58" s="24"/>
      <c r="BG58" s="61"/>
      <c r="BH58" s="24"/>
      <c r="BI58" s="24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9"/>
      <c r="CO58" s="167">
        <f>2719.41+6266.81</f>
        <v>8986.220000000001</v>
      </c>
      <c r="CP58" s="168"/>
      <c r="CQ58" s="168"/>
      <c r="CR58" s="168"/>
      <c r="CS58" s="168"/>
      <c r="CT58" s="168"/>
      <c r="CU58" s="168"/>
      <c r="CV58" s="169"/>
      <c r="CW58" s="167"/>
      <c r="CX58" s="168"/>
      <c r="CY58" s="168"/>
      <c r="CZ58" s="168"/>
      <c r="DA58" s="168"/>
      <c r="DB58" s="168"/>
      <c r="DC58" s="168"/>
      <c r="DD58" s="169"/>
      <c r="DE58" s="167"/>
      <c r="DF58" s="168"/>
      <c r="DG58" s="168"/>
      <c r="DH58" s="168"/>
      <c r="DI58" s="168"/>
      <c r="DJ58" s="168"/>
      <c r="DK58" s="168"/>
      <c r="DL58" s="169"/>
      <c r="DM58" s="167"/>
      <c r="DN58" s="168"/>
      <c r="DO58" s="168"/>
      <c r="DP58" s="168"/>
      <c r="DQ58" s="168"/>
      <c r="DR58" s="168"/>
      <c r="DS58" s="168"/>
      <c r="DT58" s="169"/>
      <c r="DU58" s="167"/>
      <c r="DV58" s="168"/>
      <c r="DW58" s="168"/>
      <c r="DX58" s="168"/>
      <c r="DY58" s="168"/>
      <c r="DZ58" s="168"/>
      <c r="EA58" s="168"/>
      <c r="EB58" s="170"/>
    </row>
    <row r="59" spans="1:132" s="6" customFormat="1" ht="39" customHeight="1">
      <c r="A59" s="177" t="s">
        <v>216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83"/>
      <c r="R59" s="179" t="s">
        <v>108</v>
      </c>
      <c r="S59" s="180"/>
      <c r="T59" s="180"/>
      <c r="U59" s="181"/>
      <c r="V59" s="174" t="s">
        <v>277</v>
      </c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6"/>
      <c r="AI59" s="182">
        <f t="shared" si="0"/>
        <v>2453.24</v>
      </c>
      <c r="AJ59" s="182"/>
      <c r="AK59" s="182"/>
      <c r="AL59" s="182"/>
      <c r="AM59" s="182"/>
      <c r="AN59" s="182"/>
      <c r="AO59" s="182"/>
      <c r="AP59" s="182"/>
      <c r="AQ59" s="182"/>
      <c r="AR59" s="184"/>
      <c r="AS59" s="185"/>
      <c r="AT59" s="185"/>
      <c r="AU59" s="185"/>
      <c r="AV59" s="185"/>
      <c r="AW59" s="185"/>
      <c r="AX59" s="185"/>
      <c r="AY59" s="186"/>
      <c r="AZ59" s="60"/>
      <c r="BA59" s="24"/>
      <c r="BB59" s="24"/>
      <c r="BC59" s="24"/>
      <c r="BD59" s="24"/>
      <c r="BE59" s="24"/>
      <c r="BF59" s="24"/>
      <c r="BG59" s="61"/>
      <c r="BH59" s="24"/>
      <c r="BI59" s="24"/>
      <c r="BJ59" s="24"/>
      <c r="BK59" s="24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9"/>
      <c r="CO59" s="167">
        <f>742.4+1710.84</f>
        <v>2453.24</v>
      </c>
      <c r="CP59" s="168"/>
      <c r="CQ59" s="168"/>
      <c r="CR59" s="168"/>
      <c r="CS59" s="168"/>
      <c r="CT59" s="168"/>
      <c r="CU59" s="168"/>
      <c r="CV59" s="169"/>
      <c r="CW59" s="167"/>
      <c r="CX59" s="168"/>
      <c r="CY59" s="168"/>
      <c r="CZ59" s="168"/>
      <c r="DA59" s="168"/>
      <c r="DB59" s="168"/>
      <c r="DC59" s="168"/>
      <c r="DD59" s="169"/>
      <c r="DE59" s="167"/>
      <c r="DF59" s="168"/>
      <c r="DG59" s="168"/>
      <c r="DH59" s="168"/>
      <c r="DI59" s="168"/>
      <c r="DJ59" s="168"/>
      <c r="DK59" s="168"/>
      <c r="DL59" s="169"/>
      <c r="DM59" s="167"/>
      <c r="DN59" s="168"/>
      <c r="DO59" s="168"/>
      <c r="DP59" s="168"/>
      <c r="DQ59" s="168"/>
      <c r="DR59" s="168"/>
      <c r="DS59" s="168"/>
      <c r="DT59" s="169"/>
      <c r="DU59" s="167"/>
      <c r="DV59" s="168"/>
      <c r="DW59" s="168"/>
      <c r="DX59" s="168"/>
      <c r="DY59" s="168"/>
      <c r="DZ59" s="168"/>
      <c r="EA59" s="168"/>
      <c r="EB59" s="170"/>
    </row>
    <row r="60" spans="1:132" s="6" customFormat="1" ht="39" customHeight="1">
      <c r="A60" s="177" t="s">
        <v>109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83"/>
      <c r="R60" s="179" t="s">
        <v>108</v>
      </c>
      <c r="S60" s="180"/>
      <c r="T60" s="180"/>
      <c r="U60" s="181"/>
      <c r="V60" s="174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6"/>
      <c r="AI60" s="182">
        <f t="shared" si="0"/>
        <v>0</v>
      </c>
      <c r="AJ60" s="182"/>
      <c r="AK60" s="182"/>
      <c r="AL60" s="182"/>
      <c r="AM60" s="182"/>
      <c r="AN60" s="182"/>
      <c r="AO60" s="182"/>
      <c r="AP60" s="182"/>
      <c r="AQ60" s="182"/>
      <c r="AR60" s="167"/>
      <c r="AS60" s="168"/>
      <c r="AT60" s="168"/>
      <c r="AU60" s="168"/>
      <c r="AV60" s="168"/>
      <c r="AW60" s="168"/>
      <c r="AX60" s="168"/>
      <c r="AY60" s="169"/>
      <c r="AZ60" s="167"/>
      <c r="BA60" s="168"/>
      <c r="BB60" s="168"/>
      <c r="BC60" s="168"/>
      <c r="BD60" s="168"/>
      <c r="BE60" s="168"/>
      <c r="BF60" s="168"/>
      <c r="BG60" s="169"/>
      <c r="BH60" s="24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9"/>
      <c r="CO60" s="167"/>
      <c r="CP60" s="168"/>
      <c r="CQ60" s="168"/>
      <c r="CR60" s="168"/>
      <c r="CS60" s="168"/>
      <c r="CT60" s="168"/>
      <c r="CU60" s="168"/>
      <c r="CV60" s="169"/>
      <c r="CW60" s="167"/>
      <c r="CX60" s="168"/>
      <c r="CY60" s="168"/>
      <c r="CZ60" s="168"/>
      <c r="DA60" s="168"/>
      <c r="DB60" s="168"/>
      <c r="DC60" s="168"/>
      <c r="DD60" s="169"/>
      <c r="DE60" s="167"/>
      <c r="DF60" s="168"/>
      <c r="DG60" s="168"/>
      <c r="DH60" s="168"/>
      <c r="DI60" s="168"/>
      <c r="DJ60" s="168"/>
      <c r="DK60" s="168"/>
      <c r="DL60" s="169"/>
      <c r="DM60" s="167"/>
      <c r="DN60" s="168"/>
      <c r="DO60" s="168"/>
      <c r="DP60" s="168"/>
      <c r="DQ60" s="168"/>
      <c r="DR60" s="168"/>
      <c r="DS60" s="168"/>
      <c r="DT60" s="169"/>
      <c r="DU60" s="167"/>
      <c r="DV60" s="168"/>
      <c r="DW60" s="168"/>
      <c r="DX60" s="168"/>
      <c r="DY60" s="168"/>
      <c r="DZ60" s="168"/>
      <c r="EA60" s="168"/>
      <c r="EB60" s="170"/>
    </row>
    <row r="61" spans="1:132" s="6" customFormat="1" ht="12.75" customHeight="1">
      <c r="A61" s="283" t="s">
        <v>69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54" t="s">
        <v>70</v>
      </c>
      <c r="S61" s="255"/>
      <c r="T61" s="255"/>
      <c r="U61" s="256"/>
      <c r="V61" s="263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5"/>
      <c r="AI61" s="187">
        <f t="shared" si="0"/>
        <v>0</v>
      </c>
      <c r="AJ61" s="188"/>
      <c r="AK61" s="188"/>
      <c r="AL61" s="188"/>
      <c r="AM61" s="188"/>
      <c r="AN61" s="188"/>
      <c r="AO61" s="188"/>
      <c r="AP61" s="188"/>
      <c r="AQ61" s="189"/>
      <c r="AR61" s="187">
        <f>AR64+AR65</f>
        <v>0</v>
      </c>
      <c r="AS61" s="188"/>
      <c r="AT61" s="188"/>
      <c r="AU61" s="188"/>
      <c r="AV61" s="188"/>
      <c r="AW61" s="188"/>
      <c r="AX61" s="188"/>
      <c r="AY61" s="189"/>
      <c r="AZ61" s="187"/>
      <c r="BA61" s="188"/>
      <c r="BB61" s="188"/>
      <c r="BC61" s="188"/>
      <c r="BD61" s="188"/>
      <c r="BE61" s="188"/>
      <c r="BF61" s="188"/>
      <c r="BG61" s="18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87">
        <f>CO64+CO65</f>
        <v>0</v>
      </c>
      <c r="CP61" s="188"/>
      <c r="CQ61" s="188"/>
      <c r="CR61" s="188"/>
      <c r="CS61" s="188"/>
      <c r="CT61" s="188"/>
      <c r="CU61" s="188"/>
      <c r="CV61" s="189"/>
      <c r="CW61" s="187">
        <f>CW64</f>
        <v>0</v>
      </c>
      <c r="CX61" s="188"/>
      <c r="CY61" s="188"/>
      <c r="CZ61" s="188"/>
      <c r="DA61" s="188"/>
      <c r="DB61" s="188"/>
      <c r="DC61" s="188"/>
      <c r="DD61" s="189"/>
      <c r="DE61" s="187">
        <f>DE64</f>
        <v>0</v>
      </c>
      <c r="DF61" s="188"/>
      <c r="DG61" s="188"/>
      <c r="DH61" s="188"/>
      <c r="DI61" s="188"/>
      <c r="DJ61" s="188"/>
      <c r="DK61" s="188"/>
      <c r="DL61" s="189"/>
      <c r="DM61" s="187">
        <f>DM64</f>
        <v>0</v>
      </c>
      <c r="DN61" s="188"/>
      <c r="DO61" s="188"/>
      <c r="DP61" s="188"/>
      <c r="DQ61" s="188"/>
      <c r="DR61" s="188"/>
      <c r="DS61" s="188"/>
      <c r="DT61" s="189"/>
      <c r="DU61" s="187">
        <f>DU64</f>
        <v>0</v>
      </c>
      <c r="DV61" s="188"/>
      <c r="DW61" s="188"/>
      <c r="DX61" s="188"/>
      <c r="DY61" s="188"/>
      <c r="DZ61" s="188"/>
      <c r="EA61" s="188"/>
      <c r="EB61" s="223"/>
    </row>
    <row r="62" spans="1:132" s="6" customFormat="1" ht="12.75">
      <c r="A62" s="210" t="s">
        <v>71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57"/>
      <c r="S62" s="258"/>
      <c r="T62" s="258"/>
      <c r="U62" s="259"/>
      <c r="V62" s="266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8"/>
      <c r="AI62" s="190">
        <f t="shared" si="0"/>
        <v>0</v>
      </c>
      <c r="AJ62" s="191"/>
      <c r="AK62" s="191"/>
      <c r="AL62" s="191"/>
      <c r="AM62" s="191"/>
      <c r="AN62" s="191"/>
      <c r="AO62" s="191"/>
      <c r="AP62" s="191"/>
      <c r="AQ62" s="192"/>
      <c r="AR62" s="190"/>
      <c r="AS62" s="191"/>
      <c r="AT62" s="191"/>
      <c r="AU62" s="191"/>
      <c r="AV62" s="191"/>
      <c r="AW62" s="191"/>
      <c r="AX62" s="191"/>
      <c r="AY62" s="192"/>
      <c r="AZ62" s="190"/>
      <c r="BA62" s="191"/>
      <c r="BB62" s="191"/>
      <c r="BC62" s="191"/>
      <c r="BD62" s="191"/>
      <c r="BE62" s="191"/>
      <c r="BF62" s="191"/>
      <c r="BG62" s="19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190"/>
      <c r="CP62" s="191"/>
      <c r="CQ62" s="191"/>
      <c r="CR62" s="191"/>
      <c r="CS62" s="191"/>
      <c r="CT62" s="191"/>
      <c r="CU62" s="191"/>
      <c r="CV62" s="192"/>
      <c r="CW62" s="190"/>
      <c r="CX62" s="191"/>
      <c r="CY62" s="191"/>
      <c r="CZ62" s="191"/>
      <c r="DA62" s="191"/>
      <c r="DB62" s="191"/>
      <c r="DC62" s="191"/>
      <c r="DD62" s="192"/>
      <c r="DE62" s="190"/>
      <c r="DF62" s="191"/>
      <c r="DG62" s="191"/>
      <c r="DH62" s="191"/>
      <c r="DI62" s="191"/>
      <c r="DJ62" s="191"/>
      <c r="DK62" s="191"/>
      <c r="DL62" s="192"/>
      <c r="DM62" s="190"/>
      <c r="DN62" s="191"/>
      <c r="DO62" s="191"/>
      <c r="DP62" s="191"/>
      <c r="DQ62" s="191"/>
      <c r="DR62" s="191"/>
      <c r="DS62" s="191"/>
      <c r="DT62" s="192"/>
      <c r="DU62" s="190"/>
      <c r="DV62" s="191"/>
      <c r="DW62" s="191"/>
      <c r="DX62" s="191"/>
      <c r="DY62" s="191"/>
      <c r="DZ62" s="191"/>
      <c r="EA62" s="191"/>
      <c r="EB62" s="224"/>
    </row>
    <row r="63" spans="1:132" s="6" customFormat="1" ht="12.75">
      <c r="A63" s="281" t="s">
        <v>6</v>
      </c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179"/>
      <c r="S63" s="180"/>
      <c r="T63" s="180"/>
      <c r="U63" s="181"/>
      <c r="V63" s="174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6"/>
      <c r="AI63" s="182"/>
      <c r="AJ63" s="182"/>
      <c r="AK63" s="182"/>
      <c r="AL63" s="182"/>
      <c r="AM63" s="182"/>
      <c r="AN63" s="182"/>
      <c r="AO63" s="182"/>
      <c r="AP63" s="182"/>
      <c r="AQ63" s="182"/>
      <c r="AR63" s="167"/>
      <c r="AS63" s="168"/>
      <c r="AT63" s="168"/>
      <c r="AU63" s="168"/>
      <c r="AV63" s="168"/>
      <c r="AW63" s="168"/>
      <c r="AX63" s="168"/>
      <c r="AY63" s="169"/>
      <c r="AZ63" s="167"/>
      <c r="BA63" s="168"/>
      <c r="BB63" s="168"/>
      <c r="BC63" s="168"/>
      <c r="BD63" s="168"/>
      <c r="BE63" s="168"/>
      <c r="BF63" s="168"/>
      <c r="BG63" s="169"/>
      <c r="BH63" s="167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9"/>
      <c r="CO63" s="167"/>
      <c r="CP63" s="168"/>
      <c r="CQ63" s="168"/>
      <c r="CR63" s="168"/>
      <c r="CS63" s="168"/>
      <c r="CT63" s="168"/>
      <c r="CU63" s="168"/>
      <c r="CV63" s="169"/>
      <c r="CW63" s="167"/>
      <c r="CX63" s="168"/>
      <c r="CY63" s="168"/>
      <c r="CZ63" s="168"/>
      <c r="DA63" s="168"/>
      <c r="DB63" s="168"/>
      <c r="DC63" s="168"/>
      <c r="DD63" s="169"/>
      <c r="DE63" s="167"/>
      <c r="DF63" s="168"/>
      <c r="DG63" s="168"/>
      <c r="DH63" s="168"/>
      <c r="DI63" s="168"/>
      <c r="DJ63" s="168"/>
      <c r="DK63" s="168"/>
      <c r="DL63" s="169"/>
      <c r="DM63" s="167"/>
      <c r="DN63" s="168"/>
      <c r="DO63" s="168"/>
      <c r="DP63" s="168"/>
      <c r="DQ63" s="168"/>
      <c r="DR63" s="168"/>
      <c r="DS63" s="168"/>
      <c r="DT63" s="169"/>
      <c r="DU63" s="167"/>
      <c r="DV63" s="168"/>
      <c r="DW63" s="168"/>
      <c r="DX63" s="168"/>
      <c r="DY63" s="168"/>
      <c r="DZ63" s="168"/>
      <c r="EA63" s="168"/>
      <c r="EB63" s="170"/>
    </row>
    <row r="64" spans="1:132" s="6" customFormat="1" ht="33" customHeight="1">
      <c r="A64" s="177" t="s">
        <v>110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83"/>
      <c r="R64" s="179" t="s">
        <v>111</v>
      </c>
      <c r="S64" s="180"/>
      <c r="T64" s="180"/>
      <c r="U64" s="181"/>
      <c r="V64" s="174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6"/>
      <c r="AI64" s="182">
        <f>AR64+CO64+CW64+DE64+DM64</f>
        <v>0</v>
      </c>
      <c r="AJ64" s="182"/>
      <c r="AK64" s="182"/>
      <c r="AL64" s="182"/>
      <c r="AM64" s="182"/>
      <c r="AN64" s="182"/>
      <c r="AO64" s="182"/>
      <c r="AP64" s="182"/>
      <c r="AQ64" s="182"/>
      <c r="AR64" s="167"/>
      <c r="AS64" s="168"/>
      <c r="AT64" s="168"/>
      <c r="AU64" s="168"/>
      <c r="AV64" s="168"/>
      <c r="AW64" s="168"/>
      <c r="AX64" s="168"/>
      <c r="AY64" s="169"/>
      <c r="AZ64" s="167"/>
      <c r="BA64" s="168"/>
      <c r="BB64" s="168"/>
      <c r="BC64" s="168"/>
      <c r="BD64" s="168"/>
      <c r="BE64" s="168"/>
      <c r="BF64" s="168"/>
      <c r="BG64" s="169"/>
      <c r="BH64" s="167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9"/>
      <c r="CO64" s="167"/>
      <c r="CP64" s="168"/>
      <c r="CQ64" s="168"/>
      <c r="CR64" s="168"/>
      <c r="CS64" s="168"/>
      <c r="CT64" s="168"/>
      <c r="CU64" s="168"/>
      <c r="CV64" s="169"/>
      <c r="CW64" s="167"/>
      <c r="CX64" s="168"/>
      <c r="CY64" s="168"/>
      <c r="CZ64" s="168"/>
      <c r="DA64" s="168"/>
      <c r="DB64" s="168"/>
      <c r="DC64" s="168"/>
      <c r="DD64" s="169"/>
      <c r="DE64" s="167"/>
      <c r="DF64" s="168"/>
      <c r="DG64" s="168"/>
      <c r="DH64" s="168"/>
      <c r="DI64" s="168"/>
      <c r="DJ64" s="168"/>
      <c r="DK64" s="168"/>
      <c r="DL64" s="169"/>
      <c r="DM64" s="167"/>
      <c r="DN64" s="168"/>
      <c r="DO64" s="168"/>
      <c r="DP64" s="168"/>
      <c r="DQ64" s="168"/>
      <c r="DR64" s="168"/>
      <c r="DS64" s="168"/>
      <c r="DT64" s="169"/>
      <c r="DU64" s="167"/>
      <c r="DV64" s="168"/>
      <c r="DW64" s="168"/>
      <c r="DX64" s="168"/>
      <c r="DY64" s="168"/>
      <c r="DZ64" s="168"/>
      <c r="EA64" s="168"/>
      <c r="EB64" s="170"/>
    </row>
    <row r="65" spans="1:132" s="32" customFormat="1" ht="33" customHeight="1">
      <c r="A65" s="402" t="s">
        <v>213</v>
      </c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4"/>
      <c r="R65" s="179" t="s">
        <v>126</v>
      </c>
      <c r="S65" s="180"/>
      <c r="T65" s="180"/>
      <c r="U65" s="181"/>
      <c r="V65" s="174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6"/>
      <c r="AI65" s="171">
        <f>AR65+CO65+CW65+DE65+DM65</f>
        <v>0</v>
      </c>
      <c r="AJ65" s="172"/>
      <c r="AK65" s="172"/>
      <c r="AL65" s="172"/>
      <c r="AM65" s="172"/>
      <c r="AN65" s="172"/>
      <c r="AO65" s="172"/>
      <c r="AP65" s="172"/>
      <c r="AQ65" s="173"/>
      <c r="AR65" s="167"/>
      <c r="AS65" s="168"/>
      <c r="AT65" s="168"/>
      <c r="AU65" s="168"/>
      <c r="AV65" s="168"/>
      <c r="AW65" s="168"/>
      <c r="AX65" s="168"/>
      <c r="AY65" s="169"/>
      <c r="AZ65" s="29"/>
      <c r="BA65" s="30"/>
      <c r="BB65" s="30"/>
      <c r="BC65" s="30"/>
      <c r="BD65" s="30"/>
      <c r="BE65" s="30"/>
      <c r="BF65" s="30"/>
      <c r="BG65" s="31"/>
      <c r="BH65" s="30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9"/>
      <c r="CO65" s="167"/>
      <c r="CP65" s="168"/>
      <c r="CQ65" s="168"/>
      <c r="CR65" s="168"/>
      <c r="CS65" s="168"/>
      <c r="CT65" s="168"/>
      <c r="CU65" s="168"/>
      <c r="CV65" s="169"/>
      <c r="CW65" s="167"/>
      <c r="CX65" s="168"/>
      <c r="CY65" s="168"/>
      <c r="CZ65" s="168"/>
      <c r="DA65" s="168"/>
      <c r="DB65" s="168"/>
      <c r="DC65" s="168"/>
      <c r="DD65" s="169"/>
      <c r="DE65" s="167"/>
      <c r="DF65" s="168"/>
      <c r="DG65" s="168"/>
      <c r="DH65" s="168"/>
      <c r="DI65" s="168"/>
      <c r="DJ65" s="168"/>
      <c r="DK65" s="168"/>
      <c r="DL65" s="169"/>
      <c r="DM65" s="167"/>
      <c r="DN65" s="168"/>
      <c r="DO65" s="168"/>
      <c r="DP65" s="168"/>
      <c r="DQ65" s="168"/>
      <c r="DR65" s="168"/>
      <c r="DS65" s="168"/>
      <c r="DT65" s="169"/>
      <c r="DU65" s="167"/>
      <c r="DV65" s="168"/>
      <c r="DW65" s="168"/>
      <c r="DX65" s="168"/>
      <c r="DY65" s="168"/>
      <c r="DZ65" s="168"/>
      <c r="EA65" s="168"/>
      <c r="EB65" s="170"/>
    </row>
    <row r="66" spans="1:132" s="6" customFormat="1" ht="12.75" customHeight="1">
      <c r="A66" s="214" t="s">
        <v>72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54" t="s">
        <v>73</v>
      </c>
      <c r="S66" s="255"/>
      <c r="T66" s="255"/>
      <c r="U66" s="256"/>
      <c r="V66" s="263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5"/>
      <c r="AI66" s="187">
        <f>AR66+CO66+CW66+DE66+DM66</f>
        <v>50051.45</v>
      </c>
      <c r="AJ66" s="188"/>
      <c r="AK66" s="188"/>
      <c r="AL66" s="188"/>
      <c r="AM66" s="188"/>
      <c r="AN66" s="188"/>
      <c r="AO66" s="188"/>
      <c r="AP66" s="188"/>
      <c r="AQ66" s="189"/>
      <c r="AR66" s="187">
        <f>AR69+AR70+AR72+AR71</f>
        <v>50051.45</v>
      </c>
      <c r="AS66" s="188"/>
      <c r="AT66" s="188"/>
      <c r="AU66" s="188"/>
      <c r="AV66" s="188"/>
      <c r="AW66" s="188"/>
      <c r="AX66" s="188"/>
      <c r="AY66" s="189"/>
      <c r="AZ66" s="18"/>
      <c r="BA66" s="19"/>
      <c r="BB66" s="19"/>
      <c r="BC66" s="19"/>
      <c r="BD66" s="19"/>
      <c r="BE66" s="19"/>
      <c r="BF66" s="19"/>
      <c r="BG66" s="20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87">
        <f>CO69+CO70+CO72</f>
        <v>0</v>
      </c>
      <c r="CP66" s="188"/>
      <c r="CQ66" s="188"/>
      <c r="CR66" s="188"/>
      <c r="CS66" s="188"/>
      <c r="CT66" s="188"/>
      <c r="CU66" s="188"/>
      <c r="CV66" s="189"/>
      <c r="CW66" s="187">
        <f>CW69+CW70+CW72</f>
        <v>0</v>
      </c>
      <c r="CX66" s="188"/>
      <c r="CY66" s="188"/>
      <c r="CZ66" s="188"/>
      <c r="DA66" s="188"/>
      <c r="DB66" s="188"/>
      <c r="DC66" s="188"/>
      <c r="DD66" s="189"/>
      <c r="DE66" s="187">
        <f>DE69+DE70+DE72</f>
        <v>0</v>
      </c>
      <c r="DF66" s="188"/>
      <c r="DG66" s="188"/>
      <c r="DH66" s="188"/>
      <c r="DI66" s="188"/>
      <c r="DJ66" s="188"/>
      <c r="DK66" s="188"/>
      <c r="DL66" s="189"/>
      <c r="DM66" s="187">
        <f>DM69+DM70+DM72</f>
        <v>0</v>
      </c>
      <c r="DN66" s="188"/>
      <c r="DO66" s="188"/>
      <c r="DP66" s="188"/>
      <c r="DQ66" s="188"/>
      <c r="DR66" s="188"/>
      <c r="DS66" s="188"/>
      <c r="DT66" s="189"/>
      <c r="DU66" s="187">
        <f>DU69+DU70+DU72</f>
        <v>0</v>
      </c>
      <c r="DV66" s="188"/>
      <c r="DW66" s="188"/>
      <c r="DX66" s="188"/>
      <c r="DY66" s="188"/>
      <c r="DZ66" s="188"/>
      <c r="EA66" s="188"/>
      <c r="EB66" s="223"/>
    </row>
    <row r="67" spans="1:132" s="6" customFormat="1" ht="12.75">
      <c r="A67" s="210" t="s">
        <v>74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57"/>
      <c r="S67" s="258"/>
      <c r="T67" s="258"/>
      <c r="U67" s="259"/>
      <c r="V67" s="266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8"/>
      <c r="AI67" s="190">
        <f>AR67+CO67+CW67+DE67+DM67</f>
        <v>0</v>
      </c>
      <c r="AJ67" s="191"/>
      <c r="AK67" s="191"/>
      <c r="AL67" s="191"/>
      <c r="AM67" s="191"/>
      <c r="AN67" s="191"/>
      <c r="AO67" s="191"/>
      <c r="AP67" s="191"/>
      <c r="AQ67" s="192"/>
      <c r="AR67" s="190"/>
      <c r="AS67" s="191"/>
      <c r="AT67" s="191"/>
      <c r="AU67" s="191"/>
      <c r="AV67" s="191"/>
      <c r="AW67" s="191"/>
      <c r="AX67" s="191"/>
      <c r="AY67" s="192"/>
      <c r="AZ67" s="21"/>
      <c r="BA67" s="22"/>
      <c r="BB67" s="22"/>
      <c r="BC67" s="22"/>
      <c r="BD67" s="22"/>
      <c r="BE67" s="22"/>
      <c r="BF67" s="22"/>
      <c r="BG67" s="23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190"/>
      <c r="CP67" s="191"/>
      <c r="CQ67" s="191"/>
      <c r="CR67" s="191"/>
      <c r="CS67" s="191"/>
      <c r="CT67" s="191"/>
      <c r="CU67" s="191"/>
      <c r="CV67" s="192"/>
      <c r="CW67" s="190"/>
      <c r="CX67" s="191"/>
      <c r="CY67" s="191"/>
      <c r="CZ67" s="191"/>
      <c r="DA67" s="191"/>
      <c r="DB67" s="191"/>
      <c r="DC67" s="191"/>
      <c r="DD67" s="192"/>
      <c r="DE67" s="190"/>
      <c r="DF67" s="191"/>
      <c r="DG67" s="191"/>
      <c r="DH67" s="191"/>
      <c r="DI67" s="191"/>
      <c r="DJ67" s="191"/>
      <c r="DK67" s="191"/>
      <c r="DL67" s="192"/>
      <c r="DM67" s="190"/>
      <c r="DN67" s="191"/>
      <c r="DO67" s="191"/>
      <c r="DP67" s="191"/>
      <c r="DQ67" s="191"/>
      <c r="DR67" s="191"/>
      <c r="DS67" s="191"/>
      <c r="DT67" s="192"/>
      <c r="DU67" s="190"/>
      <c r="DV67" s="191"/>
      <c r="DW67" s="191"/>
      <c r="DX67" s="191"/>
      <c r="DY67" s="191"/>
      <c r="DZ67" s="191"/>
      <c r="EA67" s="191"/>
      <c r="EB67" s="224"/>
    </row>
    <row r="68" spans="1:132" s="6" customFormat="1" ht="12.75">
      <c r="A68" s="281" t="s">
        <v>6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179"/>
      <c r="S68" s="180"/>
      <c r="T68" s="180"/>
      <c r="U68" s="181"/>
      <c r="V68" s="174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6"/>
      <c r="AI68" s="171"/>
      <c r="AJ68" s="172"/>
      <c r="AK68" s="172"/>
      <c r="AL68" s="172"/>
      <c r="AM68" s="172"/>
      <c r="AN68" s="172"/>
      <c r="AO68" s="172"/>
      <c r="AP68" s="172"/>
      <c r="AQ68" s="173"/>
      <c r="AR68" s="167"/>
      <c r="AS68" s="168"/>
      <c r="AT68" s="168"/>
      <c r="AU68" s="168"/>
      <c r="AV68" s="168"/>
      <c r="AW68" s="168"/>
      <c r="AX68" s="168"/>
      <c r="AY68" s="169"/>
      <c r="AZ68" s="167"/>
      <c r="BA68" s="168"/>
      <c r="BB68" s="168"/>
      <c r="BC68" s="168"/>
      <c r="BD68" s="168"/>
      <c r="BE68" s="168"/>
      <c r="BF68" s="168"/>
      <c r="BG68" s="169"/>
      <c r="BH68" s="24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9"/>
      <c r="CO68" s="167"/>
      <c r="CP68" s="168"/>
      <c r="CQ68" s="168"/>
      <c r="CR68" s="168"/>
      <c r="CS68" s="168"/>
      <c r="CT68" s="168"/>
      <c r="CU68" s="168"/>
      <c r="CV68" s="169"/>
      <c r="CW68" s="167"/>
      <c r="CX68" s="168"/>
      <c r="CY68" s="168"/>
      <c r="CZ68" s="168"/>
      <c r="DA68" s="168"/>
      <c r="DB68" s="168"/>
      <c r="DC68" s="168"/>
      <c r="DD68" s="169"/>
      <c r="DE68" s="167"/>
      <c r="DF68" s="168"/>
      <c r="DG68" s="168"/>
      <c r="DH68" s="168"/>
      <c r="DI68" s="168"/>
      <c r="DJ68" s="168"/>
      <c r="DK68" s="168"/>
      <c r="DL68" s="169"/>
      <c r="DM68" s="167"/>
      <c r="DN68" s="168"/>
      <c r="DO68" s="168"/>
      <c r="DP68" s="168"/>
      <c r="DQ68" s="168"/>
      <c r="DR68" s="168"/>
      <c r="DS68" s="168"/>
      <c r="DT68" s="169"/>
      <c r="DU68" s="167"/>
      <c r="DV68" s="168"/>
      <c r="DW68" s="168"/>
      <c r="DX68" s="168"/>
      <c r="DY68" s="168"/>
      <c r="DZ68" s="168"/>
      <c r="EA68" s="168"/>
      <c r="EB68" s="170"/>
    </row>
    <row r="69" spans="1:132" s="6" customFormat="1" ht="39" customHeight="1">
      <c r="A69" s="177" t="s">
        <v>112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83"/>
      <c r="R69" s="179" t="s">
        <v>113</v>
      </c>
      <c r="S69" s="180"/>
      <c r="T69" s="180"/>
      <c r="U69" s="181"/>
      <c r="V69" s="174" t="s">
        <v>235</v>
      </c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6"/>
      <c r="AI69" s="171">
        <f>AR69+CO69+CW69+DE69+DM69</f>
        <v>10</v>
      </c>
      <c r="AJ69" s="172"/>
      <c r="AK69" s="172"/>
      <c r="AL69" s="172"/>
      <c r="AM69" s="172"/>
      <c r="AN69" s="172"/>
      <c r="AO69" s="172"/>
      <c r="AP69" s="172"/>
      <c r="AQ69" s="173"/>
      <c r="AR69" s="167">
        <f>350-41.45-298.55</f>
        <v>10</v>
      </c>
      <c r="AS69" s="168"/>
      <c r="AT69" s="168"/>
      <c r="AU69" s="168"/>
      <c r="AV69" s="168"/>
      <c r="AW69" s="168"/>
      <c r="AX69" s="168"/>
      <c r="AY69" s="169"/>
      <c r="AZ69" s="167"/>
      <c r="BA69" s="168"/>
      <c r="BB69" s="168"/>
      <c r="BC69" s="168"/>
      <c r="BD69" s="168"/>
      <c r="BE69" s="168"/>
      <c r="BF69" s="168"/>
      <c r="BG69" s="169"/>
      <c r="BH69" s="24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9"/>
      <c r="CO69" s="167"/>
      <c r="CP69" s="168"/>
      <c r="CQ69" s="168"/>
      <c r="CR69" s="168"/>
      <c r="CS69" s="168"/>
      <c r="CT69" s="168"/>
      <c r="CU69" s="168"/>
      <c r="CV69" s="169"/>
      <c r="CW69" s="167"/>
      <c r="CX69" s="168"/>
      <c r="CY69" s="168"/>
      <c r="CZ69" s="168"/>
      <c r="DA69" s="168"/>
      <c r="DB69" s="168"/>
      <c r="DC69" s="168"/>
      <c r="DD69" s="169"/>
      <c r="DE69" s="167"/>
      <c r="DF69" s="168"/>
      <c r="DG69" s="168"/>
      <c r="DH69" s="168"/>
      <c r="DI69" s="168"/>
      <c r="DJ69" s="168"/>
      <c r="DK69" s="168"/>
      <c r="DL69" s="169"/>
      <c r="DM69" s="167"/>
      <c r="DN69" s="168"/>
      <c r="DO69" s="168"/>
      <c r="DP69" s="168"/>
      <c r="DQ69" s="168"/>
      <c r="DR69" s="168"/>
      <c r="DS69" s="168"/>
      <c r="DT69" s="169"/>
      <c r="DU69" s="167"/>
      <c r="DV69" s="168"/>
      <c r="DW69" s="168"/>
      <c r="DX69" s="168"/>
      <c r="DY69" s="168"/>
      <c r="DZ69" s="168"/>
      <c r="EA69" s="168"/>
      <c r="EB69" s="170"/>
    </row>
    <row r="70" spans="1:132" s="6" customFormat="1" ht="25.5" customHeight="1">
      <c r="A70" s="225" t="s">
        <v>212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7"/>
      <c r="R70" s="179" t="s">
        <v>114</v>
      </c>
      <c r="S70" s="180"/>
      <c r="T70" s="180"/>
      <c r="U70" s="181"/>
      <c r="V70" s="174" t="s">
        <v>258</v>
      </c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6"/>
      <c r="AI70" s="171">
        <f>AR70+CO70+CW70+DE70+DM70</f>
        <v>0</v>
      </c>
      <c r="AJ70" s="172"/>
      <c r="AK70" s="172"/>
      <c r="AL70" s="172"/>
      <c r="AM70" s="172"/>
      <c r="AN70" s="172"/>
      <c r="AO70" s="172"/>
      <c r="AP70" s="172"/>
      <c r="AQ70" s="173"/>
      <c r="AR70" s="167"/>
      <c r="AS70" s="168"/>
      <c r="AT70" s="168"/>
      <c r="AU70" s="168"/>
      <c r="AV70" s="168"/>
      <c r="AW70" s="168"/>
      <c r="AX70" s="168"/>
      <c r="AY70" s="169"/>
      <c r="AZ70" s="167"/>
      <c r="BA70" s="168"/>
      <c r="BB70" s="168"/>
      <c r="BC70" s="168"/>
      <c r="BD70" s="168"/>
      <c r="BE70" s="168"/>
      <c r="BF70" s="168"/>
      <c r="BG70" s="169"/>
      <c r="BH70" s="167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9"/>
      <c r="CO70" s="167"/>
      <c r="CP70" s="168"/>
      <c r="CQ70" s="168"/>
      <c r="CR70" s="168"/>
      <c r="CS70" s="168"/>
      <c r="CT70" s="168"/>
      <c r="CU70" s="168"/>
      <c r="CV70" s="169"/>
      <c r="CW70" s="167"/>
      <c r="CX70" s="168"/>
      <c r="CY70" s="168"/>
      <c r="CZ70" s="168"/>
      <c r="DA70" s="168"/>
      <c r="DB70" s="168"/>
      <c r="DC70" s="168"/>
      <c r="DD70" s="169"/>
      <c r="DE70" s="167"/>
      <c r="DF70" s="168"/>
      <c r="DG70" s="168"/>
      <c r="DH70" s="168"/>
      <c r="DI70" s="168"/>
      <c r="DJ70" s="168"/>
      <c r="DK70" s="168"/>
      <c r="DL70" s="169"/>
      <c r="DM70" s="167"/>
      <c r="DN70" s="168"/>
      <c r="DO70" s="168"/>
      <c r="DP70" s="168"/>
      <c r="DQ70" s="168"/>
      <c r="DR70" s="168"/>
      <c r="DS70" s="168"/>
      <c r="DT70" s="169"/>
      <c r="DU70" s="167"/>
      <c r="DV70" s="168"/>
      <c r="DW70" s="168"/>
      <c r="DX70" s="168"/>
      <c r="DY70" s="168"/>
      <c r="DZ70" s="168"/>
      <c r="EA70" s="168"/>
      <c r="EB70" s="170"/>
    </row>
    <row r="71" spans="1:132" s="6" customFormat="1" ht="15.75" customHeight="1">
      <c r="A71" s="225" t="s">
        <v>211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7"/>
      <c r="R71" s="179" t="s">
        <v>210</v>
      </c>
      <c r="S71" s="180"/>
      <c r="T71" s="180"/>
      <c r="U71" s="181"/>
      <c r="V71" s="174" t="s">
        <v>272</v>
      </c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6"/>
      <c r="AI71" s="171">
        <f>AR71+CO71+CW71+DE71+DM71</f>
        <v>50041.45</v>
      </c>
      <c r="AJ71" s="172"/>
      <c r="AK71" s="172"/>
      <c r="AL71" s="172"/>
      <c r="AM71" s="172"/>
      <c r="AN71" s="172"/>
      <c r="AO71" s="172"/>
      <c r="AP71" s="172"/>
      <c r="AQ71" s="173"/>
      <c r="AR71" s="167">
        <f>50000+41.45</f>
        <v>50041.45</v>
      </c>
      <c r="AS71" s="168"/>
      <c r="AT71" s="168"/>
      <c r="AU71" s="168"/>
      <c r="AV71" s="168"/>
      <c r="AW71" s="168"/>
      <c r="AX71" s="168"/>
      <c r="AY71" s="169"/>
      <c r="AZ71" s="167"/>
      <c r="BA71" s="168"/>
      <c r="BB71" s="168"/>
      <c r="BC71" s="168"/>
      <c r="BD71" s="168"/>
      <c r="BE71" s="168"/>
      <c r="BF71" s="168"/>
      <c r="BG71" s="169"/>
      <c r="BH71" s="24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68"/>
      <c r="CL71" s="168"/>
      <c r="CM71" s="168"/>
      <c r="CN71" s="169"/>
      <c r="CO71" s="167"/>
      <c r="CP71" s="168"/>
      <c r="CQ71" s="168"/>
      <c r="CR71" s="168"/>
      <c r="CS71" s="168"/>
      <c r="CT71" s="168"/>
      <c r="CU71" s="168"/>
      <c r="CV71" s="169"/>
      <c r="CW71" s="167"/>
      <c r="CX71" s="168"/>
      <c r="CY71" s="168"/>
      <c r="CZ71" s="168"/>
      <c r="DA71" s="168"/>
      <c r="DB71" s="168"/>
      <c r="DC71" s="168"/>
      <c r="DD71" s="169"/>
      <c r="DE71" s="167"/>
      <c r="DF71" s="168"/>
      <c r="DG71" s="168"/>
      <c r="DH71" s="168"/>
      <c r="DI71" s="168"/>
      <c r="DJ71" s="168"/>
      <c r="DK71" s="168"/>
      <c r="DL71" s="169"/>
      <c r="DM71" s="167"/>
      <c r="DN71" s="168"/>
      <c r="DO71" s="168"/>
      <c r="DP71" s="168"/>
      <c r="DQ71" s="168"/>
      <c r="DR71" s="168"/>
      <c r="DS71" s="168"/>
      <c r="DT71" s="169"/>
      <c r="DU71" s="167"/>
      <c r="DV71" s="168"/>
      <c r="DW71" s="168"/>
      <c r="DX71" s="168"/>
      <c r="DY71" s="168"/>
      <c r="DZ71" s="168"/>
      <c r="EA71" s="168"/>
      <c r="EB71" s="170"/>
    </row>
    <row r="72" spans="1:132" s="6" customFormat="1" ht="7.5" customHeight="1">
      <c r="A72" s="177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83"/>
      <c r="R72" s="179"/>
      <c r="S72" s="180"/>
      <c r="T72" s="180"/>
      <c r="U72" s="181"/>
      <c r="V72" s="174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6"/>
      <c r="AI72" s="171">
        <f>AR72+CO72+CW72+DE72+DM72</f>
        <v>0</v>
      </c>
      <c r="AJ72" s="172"/>
      <c r="AK72" s="172"/>
      <c r="AL72" s="172"/>
      <c r="AM72" s="172"/>
      <c r="AN72" s="172"/>
      <c r="AO72" s="172"/>
      <c r="AP72" s="172"/>
      <c r="AQ72" s="173"/>
      <c r="AR72" s="167"/>
      <c r="AS72" s="168"/>
      <c r="AT72" s="168"/>
      <c r="AU72" s="168"/>
      <c r="AV72" s="168"/>
      <c r="AW72" s="168"/>
      <c r="AX72" s="168"/>
      <c r="AY72" s="169"/>
      <c r="AZ72" s="167"/>
      <c r="BA72" s="168"/>
      <c r="BB72" s="168"/>
      <c r="BC72" s="168"/>
      <c r="BD72" s="168"/>
      <c r="BE72" s="168"/>
      <c r="BF72" s="168"/>
      <c r="BG72" s="169"/>
      <c r="BH72" s="24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9"/>
      <c r="CO72" s="167"/>
      <c r="CP72" s="168"/>
      <c r="CQ72" s="168"/>
      <c r="CR72" s="168"/>
      <c r="CS72" s="168"/>
      <c r="CT72" s="168"/>
      <c r="CU72" s="168"/>
      <c r="CV72" s="169"/>
      <c r="CW72" s="167"/>
      <c r="CX72" s="168"/>
      <c r="CY72" s="168"/>
      <c r="CZ72" s="168"/>
      <c r="DA72" s="168"/>
      <c r="DB72" s="168"/>
      <c r="DC72" s="168"/>
      <c r="DD72" s="169"/>
      <c r="DE72" s="167"/>
      <c r="DF72" s="168"/>
      <c r="DG72" s="168"/>
      <c r="DH72" s="168"/>
      <c r="DI72" s="168"/>
      <c r="DJ72" s="168"/>
      <c r="DK72" s="168"/>
      <c r="DL72" s="169"/>
      <c r="DM72" s="167"/>
      <c r="DN72" s="168"/>
      <c r="DO72" s="168"/>
      <c r="DP72" s="168"/>
      <c r="DQ72" s="168"/>
      <c r="DR72" s="168"/>
      <c r="DS72" s="168"/>
      <c r="DT72" s="169"/>
      <c r="DU72" s="167"/>
      <c r="DV72" s="168"/>
      <c r="DW72" s="168"/>
      <c r="DX72" s="168"/>
      <c r="DY72" s="168"/>
      <c r="DZ72" s="168"/>
      <c r="EA72" s="168"/>
      <c r="EB72" s="170"/>
    </row>
    <row r="73" spans="1:132" s="6" customFormat="1" ht="12.75">
      <c r="A73" s="202" t="s">
        <v>75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4" t="s">
        <v>76</v>
      </c>
      <c r="S73" s="205"/>
      <c r="T73" s="205"/>
      <c r="U73" s="206"/>
      <c r="V73" s="239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1"/>
      <c r="AI73" s="187">
        <v>0</v>
      </c>
      <c r="AJ73" s="188"/>
      <c r="AK73" s="188"/>
      <c r="AL73" s="188"/>
      <c r="AM73" s="188"/>
      <c r="AN73" s="188"/>
      <c r="AO73" s="188"/>
      <c r="AP73" s="188"/>
      <c r="AQ73" s="189"/>
      <c r="AR73" s="193"/>
      <c r="AS73" s="194"/>
      <c r="AT73" s="194"/>
      <c r="AU73" s="194"/>
      <c r="AV73" s="194"/>
      <c r="AW73" s="194"/>
      <c r="AX73" s="194"/>
      <c r="AY73" s="195"/>
      <c r="AZ73" s="193"/>
      <c r="BA73" s="194"/>
      <c r="BB73" s="194"/>
      <c r="BC73" s="194"/>
      <c r="BD73" s="194"/>
      <c r="BE73" s="194"/>
      <c r="BF73" s="194"/>
      <c r="BG73" s="195"/>
      <c r="BH73" s="193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5"/>
      <c r="CO73" s="193"/>
      <c r="CP73" s="194"/>
      <c r="CQ73" s="194"/>
      <c r="CR73" s="194"/>
      <c r="CS73" s="194"/>
      <c r="CT73" s="194"/>
      <c r="CU73" s="194"/>
      <c r="CV73" s="195"/>
      <c r="CW73" s="193"/>
      <c r="CX73" s="194"/>
      <c r="CY73" s="194"/>
      <c r="CZ73" s="194"/>
      <c r="DA73" s="194"/>
      <c r="DB73" s="194"/>
      <c r="DC73" s="194"/>
      <c r="DD73" s="195"/>
      <c r="DE73" s="193"/>
      <c r="DF73" s="194"/>
      <c r="DG73" s="194"/>
      <c r="DH73" s="194"/>
      <c r="DI73" s="194"/>
      <c r="DJ73" s="194"/>
      <c r="DK73" s="194"/>
      <c r="DL73" s="195"/>
      <c r="DM73" s="193"/>
      <c r="DN73" s="194"/>
      <c r="DO73" s="194"/>
      <c r="DP73" s="194"/>
      <c r="DQ73" s="194"/>
      <c r="DR73" s="194"/>
      <c r="DS73" s="194"/>
      <c r="DT73" s="195"/>
      <c r="DU73" s="193"/>
      <c r="DV73" s="194"/>
      <c r="DW73" s="194"/>
      <c r="DX73" s="194"/>
      <c r="DY73" s="194"/>
      <c r="DZ73" s="194"/>
      <c r="EA73" s="194"/>
      <c r="EB73" s="231"/>
    </row>
    <row r="74" spans="1:132" s="6" customFormat="1" ht="12.75">
      <c r="A74" s="212" t="s">
        <v>77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07"/>
      <c r="S74" s="208"/>
      <c r="T74" s="208"/>
      <c r="U74" s="209"/>
      <c r="V74" s="248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50"/>
      <c r="AI74" s="190"/>
      <c r="AJ74" s="191"/>
      <c r="AK74" s="191"/>
      <c r="AL74" s="191"/>
      <c r="AM74" s="191"/>
      <c r="AN74" s="191"/>
      <c r="AO74" s="191"/>
      <c r="AP74" s="191"/>
      <c r="AQ74" s="192"/>
      <c r="AR74" s="196"/>
      <c r="AS74" s="197"/>
      <c r="AT74" s="197"/>
      <c r="AU74" s="197"/>
      <c r="AV74" s="197"/>
      <c r="AW74" s="197"/>
      <c r="AX74" s="197"/>
      <c r="AY74" s="198"/>
      <c r="AZ74" s="196"/>
      <c r="BA74" s="197"/>
      <c r="BB74" s="197"/>
      <c r="BC74" s="197"/>
      <c r="BD74" s="197"/>
      <c r="BE74" s="197"/>
      <c r="BF74" s="197"/>
      <c r="BG74" s="198"/>
      <c r="BH74" s="196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8"/>
      <c r="CO74" s="196"/>
      <c r="CP74" s="197"/>
      <c r="CQ74" s="197"/>
      <c r="CR74" s="197"/>
      <c r="CS74" s="197"/>
      <c r="CT74" s="197"/>
      <c r="CU74" s="197"/>
      <c r="CV74" s="198"/>
      <c r="CW74" s="196"/>
      <c r="CX74" s="197"/>
      <c r="CY74" s="197"/>
      <c r="CZ74" s="197"/>
      <c r="DA74" s="197"/>
      <c r="DB74" s="197"/>
      <c r="DC74" s="197"/>
      <c r="DD74" s="198"/>
      <c r="DE74" s="196"/>
      <c r="DF74" s="197"/>
      <c r="DG74" s="197"/>
      <c r="DH74" s="197"/>
      <c r="DI74" s="197"/>
      <c r="DJ74" s="197"/>
      <c r="DK74" s="197"/>
      <c r="DL74" s="198"/>
      <c r="DM74" s="196"/>
      <c r="DN74" s="197"/>
      <c r="DO74" s="197"/>
      <c r="DP74" s="197"/>
      <c r="DQ74" s="197"/>
      <c r="DR74" s="197"/>
      <c r="DS74" s="197"/>
      <c r="DT74" s="198"/>
      <c r="DU74" s="196"/>
      <c r="DV74" s="197"/>
      <c r="DW74" s="197"/>
      <c r="DX74" s="197"/>
      <c r="DY74" s="197"/>
      <c r="DZ74" s="197"/>
      <c r="EA74" s="197"/>
      <c r="EB74" s="251"/>
    </row>
    <row r="75" spans="1:132" s="6" customFormat="1" ht="12.75" customHeight="1">
      <c r="A75" s="202" t="s">
        <v>78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4" t="s">
        <v>79</v>
      </c>
      <c r="S75" s="205"/>
      <c r="T75" s="205"/>
      <c r="U75" s="206"/>
      <c r="V75" s="239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1"/>
      <c r="AI75" s="187">
        <f>AR75+CO75+CW75+DE75+DM75</f>
        <v>0</v>
      </c>
      <c r="AJ75" s="188"/>
      <c r="AK75" s="188"/>
      <c r="AL75" s="188"/>
      <c r="AM75" s="188"/>
      <c r="AN75" s="188"/>
      <c r="AO75" s="188"/>
      <c r="AP75" s="188"/>
      <c r="AQ75" s="189"/>
      <c r="AR75" s="193"/>
      <c r="AS75" s="194"/>
      <c r="AT75" s="194"/>
      <c r="AU75" s="194"/>
      <c r="AV75" s="194"/>
      <c r="AW75" s="194"/>
      <c r="AX75" s="194"/>
      <c r="AY75" s="195"/>
      <c r="AZ75" s="193"/>
      <c r="BA75" s="194"/>
      <c r="BB75" s="194"/>
      <c r="BC75" s="194"/>
      <c r="BD75" s="194"/>
      <c r="BE75" s="194"/>
      <c r="BF75" s="194"/>
      <c r="BG75" s="195"/>
      <c r="BH75" s="193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5"/>
      <c r="CO75" s="193"/>
      <c r="CP75" s="194"/>
      <c r="CQ75" s="194"/>
      <c r="CR75" s="194"/>
      <c r="CS75" s="194"/>
      <c r="CT75" s="194"/>
      <c r="CU75" s="194"/>
      <c r="CV75" s="195"/>
      <c r="CW75" s="193"/>
      <c r="CX75" s="194"/>
      <c r="CY75" s="194"/>
      <c r="CZ75" s="194"/>
      <c r="DA75" s="194"/>
      <c r="DB75" s="194"/>
      <c r="DC75" s="194"/>
      <c r="DD75" s="195"/>
      <c r="DE75" s="193"/>
      <c r="DF75" s="194"/>
      <c r="DG75" s="194"/>
      <c r="DH75" s="194"/>
      <c r="DI75" s="194"/>
      <c r="DJ75" s="194"/>
      <c r="DK75" s="194"/>
      <c r="DL75" s="195"/>
      <c r="DM75" s="193"/>
      <c r="DN75" s="194"/>
      <c r="DO75" s="194"/>
      <c r="DP75" s="194"/>
      <c r="DQ75" s="194"/>
      <c r="DR75" s="194"/>
      <c r="DS75" s="194"/>
      <c r="DT75" s="195"/>
      <c r="DU75" s="193"/>
      <c r="DV75" s="194"/>
      <c r="DW75" s="194"/>
      <c r="DX75" s="194"/>
      <c r="DY75" s="194"/>
      <c r="DZ75" s="194"/>
      <c r="EA75" s="194"/>
      <c r="EB75" s="231"/>
    </row>
    <row r="76" spans="1:132" s="6" customFormat="1" ht="12.75">
      <c r="A76" s="279" t="s">
        <v>80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69"/>
      <c r="S76" s="270"/>
      <c r="T76" s="270"/>
      <c r="U76" s="271"/>
      <c r="V76" s="395"/>
      <c r="W76" s="396"/>
      <c r="X76" s="396"/>
      <c r="Y76" s="396"/>
      <c r="Z76" s="396"/>
      <c r="AA76" s="396"/>
      <c r="AB76" s="396"/>
      <c r="AC76" s="396"/>
      <c r="AD76" s="396"/>
      <c r="AE76" s="396"/>
      <c r="AF76" s="396"/>
      <c r="AG76" s="396"/>
      <c r="AH76" s="397"/>
      <c r="AI76" s="275">
        <f>AR76+CO76+CW76+DE76+DM76</f>
        <v>0</v>
      </c>
      <c r="AJ76" s="276"/>
      <c r="AK76" s="276"/>
      <c r="AL76" s="276"/>
      <c r="AM76" s="276"/>
      <c r="AN76" s="276"/>
      <c r="AO76" s="276"/>
      <c r="AP76" s="276"/>
      <c r="AQ76" s="277"/>
      <c r="AR76" s="260"/>
      <c r="AS76" s="261"/>
      <c r="AT76" s="261"/>
      <c r="AU76" s="261"/>
      <c r="AV76" s="261"/>
      <c r="AW76" s="261"/>
      <c r="AX76" s="261"/>
      <c r="AY76" s="262"/>
      <c r="AZ76" s="260"/>
      <c r="BA76" s="261"/>
      <c r="BB76" s="261"/>
      <c r="BC76" s="261"/>
      <c r="BD76" s="261"/>
      <c r="BE76" s="261"/>
      <c r="BF76" s="261"/>
      <c r="BG76" s="262"/>
      <c r="BH76" s="260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2"/>
      <c r="CO76" s="260"/>
      <c r="CP76" s="261"/>
      <c r="CQ76" s="261"/>
      <c r="CR76" s="261"/>
      <c r="CS76" s="261"/>
      <c r="CT76" s="261"/>
      <c r="CU76" s="261"/>
      <c r="CV76" s="262"/>
      <c r="CW76" s="260"/>
      <c r="CX76" s="261"/>
      <c r="CY76" s="261"/>
      <c r="CZ76" s="261"/>
      <c r="DA76" s="261"/>
      <c r="DB76" s="261"/>
      <c r="DC76" s="261"/>
      <c r="DD76" s="262"/>
      <c r="DE76" s="260"/>
      <c r="DF76" s="261"/>
      <c r="DG76" s="261"/>
      <c r="DH76" s="261"/>
      <c r="DI76" s="261"/>
      <c r="DJ76" s="261"/>
      <c r="DK76" s="261"/>
      <c r="DL76" s="262"/>
      <c r="DM76" s="260"/>
      <c r="DN76" s="261"/>
      <c r="DO76" s="261"/>
      <c r="DP76" s="261"/>
      <c r="DQ76" s="261"/>
      <c r="DR76" s="261"/>
      <c r="DS76" s="261"/>
      <c r="DT76" s="262"/>
      <c r="DU76" s="260"/>
      <c r="DV76" s="261"/>
      <c r="DW76" s="261"/>
      <c r="DX76" s="261"/>
      <c r="DY76" s="261"/>
      <c r="DZ76" s="261"/>
      <c r="EA76" s="261"/>
      <c r="EB76" s="278"/>
    </row>
    <row r="77" spans="1:132" s="6" customFormat="1" ht="33" customHeight="1">
      <c r="A77" s="212" t="s">
        <v>81</v>
      </c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07"/>
      <c r="S77" s="208"/>
      <c r="T77" s="208"/>
      <c r="U77" s="209"/>
      <c r="V77" s="248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50"/>
      <c r="AI77" s="190">
        <f>AR77+CO77+CW77+DE77+DM77</f>
        <v>0</v>
      </c>
      <c r="AJ77" s="191"/>
      <c r="AK77" s="191"/>
      <c r="AL77" s="191"/>
      <c r="AM77" s="191"/>
      <c r="AN77" s="191"/>
      <c r="AO77" s="191"/>
      <c r="AP77" s="191"/>
      <c r="AQ77" s="192"/>
      <c r="AR77" s="196"/>
      <c r="AS77" s="197"/>
      <c r="AT77" s="197"/>
      <c r="AU77" s="197"/>
      <c r="AV77" s="197"/>
      <c r="AW77" s="197"/>
      <c r="AX77" s="197"/>
      <c r="AY77" s="198"/>
      <c r="AZ77" s="196"/>
      <c r="BA77" s="197"/>
      <c r="BB77" s="197"/>
      <c r="BC77" s="197"/>
      <c r="BD77" s="197"/>
      <c r="BE77" s="197"/>
      <c r="BF77" s="197"/>
      <c r="BG77" s="198"/>
      <c r="BH77" s="196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8"/>
      <c r="CO77" s="196"/>
      <c r="CP77" s="197"/>
      <c r="CQ77" s="197"/>
      <c r="CR77" s="197"/>
      <c r="CS77" s="197"/>
      <c r="CT77" s="197"/>
      <c r="CU77" s="197"/>
      <c r="CV77" s="198"/>
      <c r="CW77" s="196"/>
      <c r="CX77" s="197"/>
      <c r="CY77" s="197"/>
      <c r="CZ77" s="197"/>
      <c r="DA77" s="197"/>
      <c r="DB77" s="197"/>
      <c r="DC77" s="197"/>
      <c r="DD77" s="198"/>
      <c r="DE77" s="196"/>
      <c r="DF77" s="197"/>
      <c r="DG77" s="197"/>
      <c r="DH77" s="197"/>
      <c r="DI77" s="197"/>
      <c r="DJ77" s="197"/>
      <c r="DK77" s="197"/>
      <c r="DL77" s="198"/>
      <c r="DM77" s="196"/>
      <c r="DN77" s="197"/>
      <c r="DO77" s="197"/>
      <c r="DP77" s="197"/>
      <c r="DQ77" s="197"/>
      <c r="DR77" s="197"/>
      <c r="DS77" s="197"/>
      <c r="DT77" s="198"/>
      <c r="DU77" s="196"/>
      <c r="DV77" s="197"/>
      <c r="DW77" s="197"/>
      <c r="DX77" s="197"/>
      <c r="DY77" s="197"/>
      <c r="DZ77" s="197"/>
      <c r="EA77" s="197"/>
      <c r="EB77" s="251"/>
    </row>
    <row r="78" spans="1:132" s="6" customFormat="1" ht="12.75">
      <c r="A78" s="214" t="s">
        <v>82</v>
      </c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54" t="s">
        <v>83</v>
      </c>
      <c r="S78" s="255"/>
      <c r="T78" s="255"/>
      <c r="U78" s="256"/>
      <c r="V78" s="263" t="s">
        <v>36</v>
      </c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5"/>
      <c r="AI78" s="187">
        <f>AR78+CO78+CW78+DE78+DM78</f>
        <v>4606371.3</v>
      </c>
      <c r="AJ78" s="188"/>
      <c r="AK78" s="188"/>
      <c r="AL78" s="188"/>
      <c r="AM78" s="188"/>
      <c r="AN78" s="188"/>
      <c r="AO78" s="188"/>
      <c r="AP78" s="188"/>
      <c r="AQ78" s="189"/>
      <c r="AR78" s="187">
        <f>AR81</f>
        <v>3687937.3099999996</v>
      </c>
      <c r="AS78" s="188"/>
      <c r="AT78" s="188"/>
      <c r="AU78" s="188"/>
      <c r="AV78" s="188"/>
      <c r="AW78" s="188"/>
      <c r="AX78" s="188"/>
      <c r="AY78" s="189"/>
      <c r="AZ78" s="187"/>
      <c r="BA78" s="188"/>
      <c r="BB78" s="188"/>
      <c r="BC78" s="188"/>
      <c r="BD78" s="188"/>
      <c r="BE78" s="188"/>
      <c r="BF78" s="188"/>
      <c r="BG78" s="189"/>
      <c r="BH78" s="19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9"/>
      <c r="CO78" s="187">
        <f>CO81</f>
        <v>822670.7899999999</v>
      </c>
      <c r="CP78" s="188"/>
      <c r="CQ78" s="188"/>
      <c r="CR78" s="188"/>
      <c r="CS78" s="188"/>
      <c r="CT78" s="188"/>
      <c r="CU78" s="188"/>
      <c r="CV78" s="189"/>
      <c r="CW78" s="187">
        <f>CW81</f>
        <v>0</v>
      </c>
      <c r="CX78" s="188"/>
      <c r="CY78" s="188"/>
      <c r="CZ78" s="188"/>
      <c r="DA78" s="188"/>
      <c r="DB78" s="188"/>
      <c r="DC78" s="188"/>
      <c r="DD78" s="189"/>
      <c r="DE78" s="187">
        <f>DE81</f>
        <v>0</v>
      </c>
      <c r="DF78" s="188"/>
      <c r="DG78" s="188"/>
      <c r="DH78" s="188"/>
      <c r="DI78" s="188"/>
      <c r="DJ78" s="188"/>
      <c r="DK78" s="188"/>
      <c r="DL78" s="189"/>
      <c r="DM78" s="187">
        <f>DM81</f>
        <v>95763.2</v>
      </c>
      <c r="DN78" s="188"/>
      <c r="DO78" s="188"/>
      <c r="DP78" s="188"/>
      <c r="DQ78" s="188"/>
      <c r="DR78" s="188"/>
      <c r="DS78" s="188"/>
      <c r="DT78" s="189"/>
      <c r="DU78" s="187">
        <f>DU81</f>
        <v>0</v>
      </c>
      <c r="DV78" s="188"/>
      <c r="DW78" s="188"/>
      <c r="DX78" s="188"/>
      <c r="DY78" s="188"/>
      <c r="DZ78" s="188"/>
      <c r="EA78" s="188"/>
      <c r="EB78" s="223"/>
    </row>
    <row r="79" spans="1:132" s="6" customFormat="1" ht="15.75" customHeight="1">
      <c r="A79" s="210" t="s">
        <v>84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57"/>
      <c r="S79" s="258"/>
      <c r="T79" s="258"/>
      <c r="U79" s="259"/>
      <c r="V79" s="266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8"/>
      <c r="AI79" s="190">
        <f>AR79+CO79+CW79+DE79+DM79</f>
        <v>0</v>
      </c>
      <c r="AJ79" s="191"/>
      <c r="AK79" s="191"/>
      <c r="AL79" s="191"/>
      <c r="AM79" s="191"/>
      <c r="AN79" s="191"/>
      <c r="AO79" s="191"/>
      <c r="AP79" s="191"/>
      <c r="AQ79" s="192"/>
      <c r="AR79" s="190"/>
      <c r="AS79" s="191"/>
      <c r="AT79" s="191"/>
      <c r="AU79" s="191"/>
      <c r="AV79" s="191"/>
      <c r="AW79" s="191"/>
      <c r="AX79" s="191"/>
      <c r="AY79" s="192"/>
      <c r="AZ79" s="190"/>
      <c r="BA79" s="191"/>
      <c r="BB79" s="191"/>
      <c r="BC79" s="191"/>
      <c r="BD79" s="191"/>
      <c r="BE79" s="191"/>
      <c r="BF79" s="191"/>
      <c r="BG79" s="192"/>
      <c r="BH79" s="22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2"/>
      <c r="CO79" s="190"/>
      <c r="CP79" s="191"/>
      <c r="CQ79" s="191"/>
      <c r="CR79" s="191"/>
      <c r="CS79" s="191"/>
      <c r="CT79" s="191"/>
      <c r="CU79" s="191"/>
      <c r="CV79" s="192"/>
      <c r="CW79" s="190"/>
      <c r="CX79" s="191"/>
      <c r="CY79" s="191"/>
      <c r="CZ79" s="191"/>
      <c r="DA79" s="191"/>
      <c r="DB79" s="191"/>
      <c r="DC79" s="191"/>
      <c r="DD79" s="192"/>
      <c r="DE79" s="190"/>
      <c r="DF79" s="191"/>
      <c r="DG79" s="191"/>
      <c r="DH79" s="191"/>
      <c r="DI79" s="191"/>
      <c r="DJ79" s="191"/>
      <c r="DK79" s="191"/>
      <c r="DL79" s="192"/>
      <c r="DM79" s="190"/>
      <c r="DN79" s="191"/>
      <c r="DO79" s="191"/>
      <c r="DP79" s="191"/>
      <c r="DQ79" s="191"/>
      <c r="DR79" s="191"/>
      <c r="DS79" s="191"/>
      <c r="DT79" s="192"/>
      <c r="DU79" s="190"/>
      <c r="DV79" s="191"/>
      <c r="DW79" s="191"/>
      <c r="DX79" s="191"/>
      <c r="DY79" s="191"/>
      <c r="DZ79" s="191"/>
      <c r="EA79" s="191"/>
      <c r="EB79" s="224"/>
    </row>
    <row r="80" spans="1:132" s="6" customFormat="1" ht="12.75">
      <c r="A80" s="217" t="s">
        <v>65</v>
      </c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9"/>
      <c r="R80" s="220"/>
      <c r="S80" s="221"/>
      <c r="T80" s="221"/>
      <c r="U80" s="222"/>
      <c r="V80" s="263" t="s">
        <v>36</v>
      </c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5"/>
      <c r="AI80" s="171"/>
      <c r="AJ80" s="172"/>
      <c r="AK80" s="172"/>
      <c r="AL80" s="172"/>
      <c r="AM80" s="172"/>
      <c r="AN80" s="172"/>
      <c r="AO80" s="172"/>
      <c r="AP80" s="172"/>
      <c r="AQ80" s="173"/>
      <c r="AR80" s="171"/>
      <c r="AS80" s="172"/>
      <c r="AT80" s="172"/>
      <c r="AU80" s="172"/>
      <c r="AV80" s="172"/>
      <c r="AW80" s="172"/>
      <c r="AX80" s="172"/>
      <c r="AY80" s="173"/>
      <c r="AZ80" s="171"/>
      <c r="BA80" s="172"/>
      <c r="BB80" s="172"/>
      <c r="BC80" s="172"/>
      <c r="BD80" s="172"/>
      <c r="BE80" s="172"/>
      <c r="BF80" s="172"/>
      <c r="BG80" s="173"/>
      <c r="BH80" s="171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3"/>
      <c r="CO80" s="171"/>
      <c r="CP80" s="172"/>
      <c r="CQ80" s="172"/>
      <c r="CR80" s="172"/>
      <c r="CS80" s="172"/>
      <c r="CT80" s="172"/>
      <c r="CU80" s="172"/>
      <c r="CV80" s="173"/>
      <c r="CW80" s="171"/>
      <c r="CX80" s="172"/>
      <c r="CY80" s="172"/>
      <c r="CZ80" s="172"/>
      <c r="DA80" s="172"/>
      <c r="DB80" s="172"/>
      <c r="DC80" s="172"/>
      <c r="DD80" s="173"/>
      <c r="DE80" s="171"/>
      <c r="DF80" s="172"/>
      <c r="DG80" s="172"/>
      <c r="DH80" s="172"/>
      <c r="DI80" s="172"/>
      <c r="DJ80" s="172"/>
      <c r="DK80" s="172"/>
      <c r="DL80" s="173"/>
      <c r="DM80" s="171"/>
      <c r="DN80" s="172"/>
      <c r="DO80" s="172"/>
      <c r="DP80" s="172"/>
      <c r="DQ80" s="172"/>
      <c r="DR80" s="172"/>
      <c r="DS80" s="172"/>
      <c r="DT80" s="173"/>
      <c r="DU80" s="171"/>
      <c r="DV80" s="172"/>
      <c r="DW80" s="172"/>
      <c r="DX80" s="172"/>
      <c r="DY80" s="172"/>
      <c r="DZ80" s="172"/>
      <c r="EA80" s="172"/>
      <c r="EB80" s="253"/>
    </row>
    <row r="81" spans="1:132" s="6" customFormat="1" ht="42" customHeight="1">
      <c r="A81" s="217" t="s">
        <v>127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9"/>
      <c r="R81" s="272" t="s">
        <v>115</v>
      </c>
      <c r="S81" s="273"/>
      <c r="T81" s="273"/>
      <c r="U81" s="274"/>
      <c r="V81" s="392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  <c r="AH81" s="394"/>
      <c r="AI81" s="171">
        <f>SUM(AI82:AQ96)</f>
        <v>4606371.3</v>
      </c>
      <c r="AJ81" s="172"/>
      <c r="AK81" s="172"/>
      <c r="AL81" s="172"/>
      <c r="AM81" s="172"/>
      <c r="AN81" s="172"/>
      <c r="AO81" s="172"/>
      <c r="AP81" s="172"/>
      <c r="AQ81" s="173"/>
      <c r="AR81" s="171">
        <f>AR82+AR85+AR86+AR87+AR88+AR89+AR90+AR91+AR92+AR93+AR84+AR94</f>
        <v>3687937.3099999996</v>
      </c>
      <c r="AS81" s="172"/>
      <c r="AT81" s="172"/>
      <c r="AU81" s="172"/>
      <c r="AV81" s="172"/>
      <c r="AW81" s="172"/>
      <c r="AX81" s="172"/>
      <c r="AY81" s="173"/>
      <c r="AZ81" s="171"/>
      <c r="BA81" s="172"/>
      <c r="BB81" s="172"/>
      <c r="BC81" s="172"/>
      <c r="BD81" s="172"/>
      <c r="BE81" s="172"/>
      <c r="BF81" s="172"/>
      <c r="BG81" s="173"/>
      <c r="BH81" s="171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3"/>
      <c r="CO81" s="171">
        <f>CO82+CO85+CO86+CO87+CO88+CO89+CO90+CO91+CO92+CO93+CO84+CO96+CO95+CO83</f>
        <v>822670.7899999999</v>
      </c>
      <c r="CP81" s="172"/>
      <c r="CQ81" s="172"/>
      <c r="CR81" s="172"/>
      <c r="CS81" s="172"/>
      <c r="CT81" s="172"/>
      <c r="CU81" s="172"/>
      <c r="CV81" s="173"/>
      <c r="CW81" s="171">
        <f>CW82+CW85+CW86+CW87+CW88+CW89+CW90+CW91+CW92+CW93</f>
        <v>0</v>
      </c>
      <c r="CX81" s="172"/>
      <c r="CY81" s="172"/>
      <c r="CZ81" s="172"/>
      <c r="DA81" s="172"/>
      <c r="DB81" s="172"/>
      <c r="DC81" s="172"/>
      <c r="DD81" s="173"/>
      <c r="DE81" s="171">
        <f>DE82+DE85+DE86+DE87+DE88+DE89+DE90+DE91+DE92+DE93</f>
        <v>0</v>
      </c>
      <c r="DF81" s="172"/>
      <c r="DG81" s="172"/>
      <c r="DH81" s="172"/>
      <c r="DI81" s="172"/>
      <c r="DJ81" s="172"/>
      <c r="DK81" s="172"/>
      <c r="DL81" s="173"/>
      <c r="DM81" s="171">
        <f>DM82+DM85+DM86+DM87+DM88+DM89+DM90+DM91+DM92+DM93+DM96</f>
        <v>95763.2</v>
      </c>
      <c r="DN81" s="172"/>
      <c r="DO81" s="172"/>
      <c r="DP81" s="172"/>
      <c r="DQ81" s="172"/>
      <c r="DR81" s="172"/>
      <c r="DS81" s="172"/>
      <c r="DT81" s="173"/>
      <c r="DU81" s="171">
        <f>DU82+DU85+DU86+DU87+DU88+DU89+DU90+DU91+DU92+DU93</f>
        <v>0</v>
      </c>
      <c r="DV81" s="172"/>
      <c r="DW81" s="172"/>
      <c r="DX81" s="172"/>
      <c r="DY81" s="172"/>
      <c r="DZ81" s="172"/>
      <c r="EA81" s="172"/>
      <c r="EB81" s="253"/>
    </row>
    <row r="82" spans="1:132" s="6" customFormat="1" ht="25.5" customHeight="1">
      <c r="A82" s="177" t="s">
        <v>261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83"/>
      <c r="R82" s="179" t="s">
        <v>116</v>
      </c>
      <c r="S82" s="180"/>
      <c r="T82" s="180"/>
      <c r="U82" s="181"/>
      <c r="V82" s="174" t="s">
        <v>279</v>
      </c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6"/>
      <c r="AI82" s="171">
        <f>AR82+CO82+CW82+DE82+DM82</f>
        <v>279385</v>
      </c>
      <c r="AJ82" s="172"/>
      <c r="AK82" s="172"/>
      <c r="AL82" s="172"/>
      <c r="AM82" s="172"/>
      <c r="AN82" s="172"/>
      <c r="AO82" s="172"/>
      <c r="AP82" s="172"/>
      <c r="AQ82" s="173"/>
      <c r="AR82" s="167"/>
      <c r="AS82" s="168"/>
      <c r="AT82" s="168"/>
      <c r="AU82" s="168"/>
      <c r="AV82" s="168"/>
      <c r="AW82" s="168"/>
      <c r="AX82" s="168"/>
      <c r="AY82" s="169"/>
      <c r="AZ82" s="167"/>
      <c r="BA82" s="168"/>
      <c r="BB82" s="168"/>
      <c r="BC82" s="168"/>
      <c r="BD82" s="168"/>
      <c r="BE82" s="168"/>
      <c r="BF82" s="168"/>
      <c r="BG82" s="169"/>
      <c r="BH82" s="167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9"/>
      <c r="CO82" s="167">
        <f>280000+19385-20000</f>
        <v>279385</v>
      </c>
      <c r="CP82" s="168"/>
      <c r="CQ82" s="168"/>
      <c r="CR82" s="168"/>
      <c r="CS82" s="168"/>
      <c r="CT82" s="168"/>
      <c r="CU82" s="168"/>
      <c r="CV82" s="169"/>
      <c r="CW82" s="167"/>
      <c r="CX82" s="168"/>
      <c r="CY82" s="168"/>
      <c r="CZ82" s="168"/>
      <c r="DA82" s="168"/>
      <c r="DB82" s="168"/>
      <c r="DC82" s="168"/>
      <c r="DD82" s="169"/>
      <c r="DE82" s="167"/>
      <c r="DF82" s="168"/>
      <c r="DG82" s="168"/>
      <c r="DH82" s="168"/>
      <c r="DI82" s="168"/>
      <c r="DJ82" s="168"/>
      <c r="DK82" s="168"/>
      <c r="DL82" s="169"/>
      <c r="DM82" s="167"/>
      <c r="DN82" s="168"/>
      <c r="DO82" s="168"/>
      <c r="DP82" s="168"/>
      <c r="DQ82" s="168"/>
      <c r="DR82" s="168"/>
      <c r="DS82" s="168"/>
      <c r="DT82" s="169"/>
      <c r="DU82" s="167"/>
      <c r="DV82" s="168"/>
      <c r="DW82" s="168"/>
      <c r="DX82" s="168"/>
      <c r="DY82" s="168"/>
      <c r="DZ82" s="168"/>
      <c r="EA82" s="168"/>
      <c r="EB82" s="170"/>
    </row>
    <row r="83" spans="1:132" s="6" customFormat="1" ht="25.5" customHeight="1">
      <c r="A83" s="177" t="s">
        <v>261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83"/>
      <c r="R83" s="179"/>
      <c r="S83" s="180"/>
      <c r="T83" s="180"/>
      <c r="U83" s="181"/>
      <c r="V83" s="174" t="s">
        <v>283</v>
      </c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6"/>
      <c r="AI83" s="171">
        <f aca="true" t="shared" si="1" ref="AI83:AI89">AR83+CO83+CW83+DE83+DM83</f>
        <v>20000</v>
      </c>
      <c r="AJ83" s="172"/>
      <c r="AK83" s="172"/>
      <c r="AL83" s="172"/>
      <c r="AM83" s="172"/>
      <c r="AN83" s="172"/>
      <c r="AO83" s="172"/>
      <c r="AP83" s="172"/>
      <c r="AQ83" s="173"/>
      <c r="AR83" s="167"/>
      <c r="AS83" s="168"/>
      <c r="AT83" s="168"/>
      <c r="AU83" s="168"/>
      <c r="AV83" s="168"/>
      <c r="AW83" s="168"/>
      <c r="AX83" s="168"/>
      <c r="AY83" s="61"/>
      <c r="AZ83" s="60"/>
      <c r="BA83" s="24"/>
      <c r="BB83" s="24"/>
      <c r="BC83" s="24"/>
      <c r="BD83" s="24"/>
      <c r="BE83" s="24"/>
      <c r="BF83" s="24"/>
      <c r="BG83" s="61"/>
      <c r="BH83" s="60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9"/>
      <c r="CO83" s="167">
        <v>20000</v>
      </c>
      <c r="CP83" s="168"/>
      <c r="CQ83" s="168"/>
      <c r="CR83" s="168"/>
      <c r="CS83" s="168"/>
      <c r="CT83" s="168"/>
      <c r="CU83" s="168"/>
      <c r="CV83" s="169"/>
      <c r="CW83" s="167"/>
      <c r="CX83" s="168"/>
      <c r="CY83" s="168"/>
      <c r="CZ83" s="168"/>
      <c r="DA83" s="168"/>
      <c r="DB83" s="168"/>
      <c r="DC83" s="168"/>
      <c r="DD83" s="169"/>
      <c r="DE83" s="167"/>
      <c r="DF83" s="168"/>
      <c r="DG83" s="168"/>
      <c r="DH83" s="168"/>
      <c r="DI83" s="168"/>
      <c r="DJ83" s="168"/>
      <c r="DK83" s="168"/>
      <c r="DL83" s="169"/>
      <c r="DM83" s="167"/>
      <c r="DN83" s="168"/>
      <c r="DO83" s="168"/>
      <c r="DP83" s="168"/>
      <c r="DQ83" s="168"/>
      <c r="DR83" s="168"/>
      <c r="DS83" s="168"/>
      <c r="DT83" s="169"/>
      <c r="DU83" s="167"/>
      <c r="DV83" s="168"/>
      <c r="DW83" s="168"/>
      <c r="DX83" s="168"/>
      <c r="DY83" s="168"/>
      <c r="DZ83" s="168"/>
      <c r="EA83" s="168"/>
      <c r="EB83" s="170"/>
    </row>
    <row r="84" spans="1:132" s="6" customFormat="1" ht="12.75" customHeight="1">
      <c r="A84" s="177" t="s">
        <v>128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83"/>
      <c r="R84" s="179" t="s">
        <v>117</v>
      </c>
      <c r="S84" s="180"/>
      <c r="T84" s="180"/>
      <c r="U84" s="181"/>
      <c r="V84" s="174" t="s">
        <v>239</v>
      </c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6"/>
      <c r="AI84" s="171">
        <f t="shared" si="1"/>
        <v>93390.61</v>
      </c>
      <c r="AJ84" s="172"/>
      <c r="AK84" s="172"/>
      <c r="AL84" s="172"/>
      <c r="AM84" s="172"/>
      <c r="AN84" s="172"/>
      <c r="AO84" s="172"/>
      <c r="AP84" s="172"/>
      <c r="AQ84" s="173"/>
      <c r="AR84" s="167">
        <v>88200</v>
      </c>
      <c r="AS84" s="168"/>
      <c r="AT84" s="168"/>
      <c r="AU84" s="168"/>
      <c r="AV84" s="168"/>
      <c r="AW84" s="168"/>
      <c r="AX84" s="168"/>
      <c r="AY84" s="169"/>
      <c r="AZ84" s="167"/>
      <c r="BA84" s="168"/>
      <c r="BB84" s="168"/>
      <c r="BC84" s="168"/>
      <c r="BD84" s="168"/>
      <c r="BE84" s="168"/>
      <c r="BF84" s="168"/>
      <c r="BG84" s="169"/>
      <c r="BH84" s="167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9"/>
      <c r="CO84" s="167">
        <v>5190.61</v>
      </c>
      <c r="CP84" s="168"/>
      <c r="CQ84" s="168"/>
      <c r="CR84" s="168"/>
      <c r="CS84" s="168"/>
      <c r="CT84" s="168"/>
      <c r="CU84" s="168"/>
      <c r="CV84" s="169"/>
      <c r="CW84" s="167"/>
      <c r="CX84" s="168"/>
      <c r="CY84" s="168"/>
      <c r="CZ84" s="168"/>
      <c r="DA84" s="168"/>
      <c r="DB84" s="168"/>
      <c r="DC84" s="168"/>
      <c r="DD84" s="169"/>
      <c r="DE84" s="167"/>
      <c r="DF84" s="168"/>
      <c r="DG84" s="168"/>
      <c r="DH84" s="168"/>
      <c r="DI84" s="168"/>
      <c r="DJ84" s="168"/>
      <c r="DK84" s="168"/>
      <c r="DL84" s="169"/>
      <c r="DM84" s="167"/>
      <c r="DN84" s="168"/>
      <c r="DO84" s="168"/>
      <c r="DP84" s="168"/>
      <c r="DQ84" s="168"/>
      <c r="DR84" s="168"/>
      <c r="DS84" s="168"/>
      <c r="DT84" s="169"/>
      <c r="DU84" s="167"/>
      <c r="DV84" s="168"/>
      <c r="DW84" s="168"/>
      <c r="DX84" s="168"/>
      <c r="DY84" s="168"/>
      <c r="DZ84" s="168"/>
      <c r="EA84" s="168"/>
      <c r="EB84" s="170"/>
    </row>
    <row r="85" spans="1:132" s="6" customFormat="1" ht="12.75" customHeight="1">
      <c r="A85" s="177" t="s">
        <v>129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83"/>
      <c r="R85" s="179" t="s">
        <v>118</v>
      </c>
      <c r="S85" s="180"/>
      <c r="T85" s="180"/>
      <c r="U85" s="181"/>
      <c r="V85" s="174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6"/>
      <c r="AI85" s="171">
        <f t="shared" si="1"/>
        <v>0</v>
      </c>
      <c r="AJ85" s="172"/>
      <c r="AK85" s="172"/>
      <c r="AL85" s="172"/>
      <c r="AM85" s="172"/>
      <c r="AN85" s="172"/>
      <c r="AO85" s="172"/>
      <c r="AP85" s="172"/>
      <c r="AQ85" s="173"/>
      <c r="AR85" s="167"/>
      <c r="AS85" s="168"/>
      <c r="AT85" s="168"/>
      <c r="AU85" s="168"/>
      <c r="AV85" s="168"/>
      <c r="AW85" s="168"/>
      <c r="AX85" s="168"/>
      <c r="AY85" s="169"/>
      <c r="AZ85" s="167"/>
      <c r="BA85" s="168"/>
      <c r="BB85" s="168"/>
      <c r="BC85" s="168"/>
      <c r="BD85" s="168"/>
      <c r="BE85" s="168"/>
      <c r="BF85" s="168"/>
      <c r="BG85" s="169"/>
      <c r="BH85" s="167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8"/>
      <c r="CN85" s="169"/>
      <c r="CO85" s="167"/>
      <c r="CP85" s="168"/>
      <c r="CQ85" s="168"/>
      <c r="CR85" s="168"/>
      <c r="CS85" s="168"/>
      <c r="CT85" s="168"/>
      <c r="CU85" s="168"/>
      <c r="CV85" s="169"/>
      <c r="CW85" s="167"/>
      <c r="CX85" s="168"/>
      <c r="CY85" s="168"/>
      <c r="CZ85" s="168"/>
      <c r="DA85" s="168"/>
      <c r="DB85" s="168"/>
      <c r="DC85" s="168"/>
      <c r="DD85" s="169"/>
      <c r="DE85" s="167"/>
      <c r="DF85" s="168"/>
      <c r="DG85" s="168"/>
      <c r="DH85" s="168"/>
      <c r="DI85" s="168"/>
      <c r="DJ85" s="168"/>
      <c r="DK85" s="168"/>
      <c r="DL85" s="169"/>
      <c r="DM85" s="167"/>
      <c r="DN85" s="168"/>
      <c r="DO85" s="168"/>
      <c r="DP85" s="168"/>
      <c r="DQ85" s="168"/>
      <c r="DR85" s="168"/>
      <c r="DS85" s="168"/>
      <c r="DT85" s="169"/>
      <c r="DU85" s="167"/>
      <c r="DV85" s="168"/>
      <c r="DW85" s="168"/>
      <c r="DX85" s="168"/>
      <c r="DY85" s="168"/>
      <c r="DZ85" s="168"/>
      <c r="EA85" s="168"/>
      <c r="EB85" s="170"/>
    </row>
    <row r="86" spans="1:132" s="6" customFormat="1" ht="12.75" customHeight="1">
      <c r="A86" s="177" t="s">
        <v>130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83"/>
      <c r="R86" s="179" t="s">
        <v>120</v>
      </c>
      <c r="S86" s="180"/>
      <c r="T86" s="180"/>
      <c r="U86" s="181"/>
      <c r="V86" s="174" t="s">
        <v>240</v>
      </c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6"/>
      <c r="AI86" s="171">
        <f>AR86+CO86+CW86+DE86+DM86</f>
        <v>1094514.9300000002</v>
      </c>
      <c r="AJ86" s="172"/>
      <c r="AK86" s="172"/>
      <c r="AL86" s="172"/>
      <c r="AM86" s="172"/>
      <c r="AN86" s="172"/>
      <c r="AO86" s="172"/>
      <c r="AP86" s="172"/>
      <c r="AQ86" s="173"/>
      <c r="AR86" s="184">
        <f>1401514-50115.14-50000-4800-106250-14378.97-118000</f>
        <v>1057969.8900000001</v>
      </c>
      <c r="AS86" s="185"/>
      <c r="AT86" s="185"/>
      <c r="AU86" s="185"/>
      <c r="AV86" s="185"/>
      <c r="AW86" s="185"/>
      <c r="AX86" s="185"/>
      <c r="AY86" s="186"/>
      <c r="AZ86" s="167"/>
      <c r="BA86" s="168"/>
      <c r="BB86" s="168"/>
      <c r="BC86" s="168"/>
      <c r="BD86" s="168"/>
      <c r="BE86" s="168"/>
      <c r="BF86" s="168"/>
      <c r="BG86" s="169"/>
      <c r="BH86" s="167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9"/>
      <c r="CO86" s="167">
        <f>36545.04</f>
        <v>36545.04</v>
      </c>
      <c r="CP86" s="168"/>
      <c r="CQ86" s="168"/>
      <c r="CR86" s="168"/>
      <c r="CS86" s="168"/>
      <c r="CT86" s="168"/>
      <c r="CU86" s="168"/>
      <c r="CV86" s="169"/>
      <c r="CW86" s="167"/>
      <c r="CX86" s="168"/>
      <c r="CY86" s="168"/>
      <c r="CZ86" s="168"/>
      <c r="DA86" s="168"/>
      <c r="DB86" s="168"/>
      <c r="DC86" s="168"/>
      <c r="DD86" s="169"/>
      <c r="DE86" s="167"/>
      <c r="DF86" s="168"/>
      <c r="DG86" s="168"/>
      <c r="DH86" s="168"/>
      <c r="DI86" s="168"/>
      <c r="DJ86" s="168"/>
      <c r="DK86" s="168"/>
      <c r="DL86" s="169"/>
      <c r="DM86" s="167"/>
      <c r="DN86" s="168"/>
      <c r="DO86" s="168"/>
      <c r="DP86" s="168"/>
      <c r="DQ86" s="168"/>
      <c r="DR86" s="168"/>
      <c r="DS86" s="168"/>
      <c r="DT86" s="169"/>
      <c r="DU86" s="167"/>
      <c r="DV86" s="168"/>
      <c r="DW86" s="168"/>
      <c r="DX86" s="168"/>
      <c r="DY86" s="168"/>
      <c r="DZ86" s="168"/>
      <c r="EA86" s="168"/>
      <c r="EB86" s="170"/>
    </row>
    <row r="87" spans="1:132" s="6" customFormat="1" ht="27.75" customHeight="1">
      <c r="A87" s="177" t="s">
        <v>131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83"/>
      <c r="R87" s="179" t="s">
        <v>119</v>
      </c>
      <c r="S87" s="180"/>
      <c r="T87" s="180"/>
      <c r="U87" s="181"/>
      <c r="V87" s="174" t="s">
        <v>241</v>
      </c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6"/>
      <c r="AI87" s="171">
        <f t="shared" si="1"/>
        <v>10647.2</v>
      </c>
      <c r="AJ87" s="172"/>
      <c r="AK87" s="172"/>
      <c r="AL87" s="172"/>
      <c r="AM87" s="172"/>
      <c r="AN87" s="172"/>
      <c r="AO87" s="172"/>
      <c r="AP87" s="172"/>
      <c r="AQ87" s="173"/>
      <c r="AR87" s="184">
        <v>10600</v>
      </c>
      <c r="AS87" s="185"/>
      <c r="AT87" s="185"/>
      <c r="AU87" s="185"/>
      <c r="AV87" s="185"/>
      <c r="AW87" s="185"/>
      <c r="AX87" s="185"/>
      <c r="AY87" s="186"/>
      <c r="AZ87" s="167"/>
      <c r="BA87" s="168"/>
      <c r="BB87" s="168"/>
      <c r="BC87" s="168"/>
      <c r="BD87" s="168"/>
      <c r="BE87" s="168"/>
      <c r="BF87" s="168"/>
      <c r="BG87" s="169"/>
      <c r="BH87" s="167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9"/>
      <c r="CO87" s="167">
        <v>47.2</v>
      </c>
      <c r="CP87" s="168"/>
      <c r="CQ87" s="168"/>
      <c r="CR87" s="168"/>
      <c r="CS87" s="168"/>
      <c r="CT87" s="168"/>
      <c r="CU87" s="168"/>
      <c r="CV87" s="169"/>
      <c r="CW87" s="167"/>
      <c r="CX87" s="168"/>
      <c r="CY87" s="168"/>
      <c r="CZ87" s="168"/>
      <c r="DA87" s="168"/>
      <c r="DB87" s="168"/>
      <c r="DC87" s="168"/>
      <c r="DD87" s="169"/>
      <c r="DE87" s="167"/>
      <c r="DF87" s="168"/>
      <c r="DG87" s="168"/>
      <c r="DH87" s="168"/>
      <c r="DI87" s="168"/>
      <c r="DJ87" s="168"/>
      <c r="DK87" s="168"/>
      <c r="DL87" s="169"/>
      <c r="DM87" s="167"/>
      <c r="DN87" s="168"/>
      <c r="DO87" s="168"/>
      <c r="DP87" s="168"/>
      <c r="DQ87" s="168"/>
      <c r="DR87" s="168"/>
      <c r="DS87" s="168"/>
      <c r="DT87" s="169"/>
      <c r="DU87" s="167"/>
      <c r="DV87" s="168"/>
      <c r="DW87" s="168"/>
      <c r="DX87" s="168"/>
      <c r="DY87" s="168"/>
      <c r="DZ87" s="168"/>
      <c r="EA87" s="168"/>
      <c r="EB87" s="170"/>
    </row>
    <row r="88" spans="1:132" s="6" customFormat="1" ht="27.75" customHeight="1">
      <c r="A88" s="177" t="s">
        <v>132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83"/>
      <c r="R88" s="179" t="s">
        <v>121</v>
      </c>
      <c r="S88" s="180"/>
      <c r="T88" s="180"/>
      <c r="U88" s="181"/>
      <c r="V88" s="174" t="s">
        <v>242</v>
      </c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6"/>
      <c r="AI88" s="171">
        <f t="shared" si="1"/>
        <v>411764.76</v>
      </c>
      <c r="AJ88" s="172"/>
      <c r="AK88" s="172"/>
      <c r="AL88" s="172"/>
      <c r="AM88" s="172"/>
      <c r="AN88" s="172"/>
      <c r="AO88" s="172"/>
      <c r="AP88" s="172"/>
      <c r="AQ88" s="173"/>
      <c r="AR88" s="184">
        <f>245509+10000-13810.5</f>
        <v>241698.5</v>
      </c>
      <c r="AS88" s="185"/>
      <c r="AT88" s="185"/>
      <c r="AU88" s="185"/>
      <c r="AV88" s="185"/>
      <c r="AW88" s="185"/>
      <c r="AX88" s="185"/>
      <c r="AY88" s="186"/>
      <c r="AZ88" s="167"/>
      <c r="BA88" s="168"/>
      <c r="BB88" s="168"/>
      <c r="BC88" s="168"/>
      <c r="BD88" s="168"/>
      <c r="BE88" s="168"/>
      <c r="BF88" s="168"/>
      <c r="BG88" s="169"/>
      <c r="BH88" s="167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9"/>
      <c r="CO88" s="167">
        <f>25000+5072.29+145000-5006.03</f>
        <v>170066.26</v>
      </c>
      <c r="CP88" s="168"/>
      <c r="CQ88" s="168"/>
      <c r="CR88" s="168"/>
      <c r="CS88" s="168"/>
      <c r="CT88" s="168"/>
      <c r="CU88" s="168"/>
      <c r="CV88" s="169"/>
      <c r="CW88" s="167"/>
      <c r="CX88" s="168"/>
      <c r="CY88" s="168"/>
      <c r="CZ88" s="168"/>
      <c r="DA88" s="168"/>
      <c r="DB88" s="168"/>
      <c r="DC88" s="168"/>
      <c r="DD88" s="169"/>
      <c r="DE88" s="167"/>
      <c r="DF88" s="168"/>
      <c r="DG88" s="168"/>
      <c r="DH88" s="168"/>
      <c r="DI88" s="168"/>
      <c r="DJ88" s="168"/>
      <c r="DK88" s="168"/>
      <c r="DL88" s="169"/>
      <c r="DM88" s="167"/>
      <c r="DN88" s="168"/>
      <c r="DO88" s="168"/>
      <c r="DP88" s="168"/>
      <c r="DQ88" s="168"/>
      <c r="DR88" s="168"/>
      <c r="DS88" s="168"/>
      <c r="DT88" s="169"/>
      <c r="DU88" s="167"/>
      <c r="DV88" s="168"/>
      <c r="DW88" s="168"/>
      <c r="DX88" s="168"/>
      <c r="DY88" s="168"/>
      <c r="DZ88" s="168"/>
      <c r="EA88" s="168"/>
      <c r="EB88" s="170"/>
    </row>
    <row r="89" spans="1:132" s="6" customFormat="1" ht="12.75" customHeight="1">
      <c r="A89" s="177" t="s">
        <v>133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83"/>
      <c r="R89" s="179" t="s">
        <v>122</v>
      </c>
      <c r="S89" s="180"/>
      <c r="T89" s="180"/>
      <c r="U89" s="181"/>
      <c r="V89" s="174" t="s">
        <v>243</v>
      </c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6"/>
      <c r="AI89" s="171">
        <f t="shared" si="1"/>
        <v>172043.98</v>
      </c>
      <c r="AJ89" s="172"/>
      <c r="AK89" s="172"/>
      <c r="AL89" s="172"/>
      <c r="AM89" s="172"/>
      <c r="AN89" s="172"/>
      <c r="AO89" s="172"/>
      <c r="AP89" s="172"/>
      <c r="AQ89" s="173"/>
      <c r="AR89" s="184">
        <f>197160+23500-7300-28300-16276.02</f>
        <v>168783.98</v>
      </c>
      <c r="AS89" s="185"/>
      <c r="AT89" s="185"/>
      <c r="AU89" s="185"/>
      <c r="AV89" s="185"/>
      <c r="AW89" s="185"/>
      <c r="AX89" s="185"/>
      <c r="AY89" s="186"/>
      <c r="AZ89" s="167"/>
      <c r="BA89" s="168"/>
      <c r="BB89" s="168"/>
      <c r="BC89" s="168"/>
      <c r="BD89" s="168"/>
      <c r="BE89" s="168"/>
      <c r="BF89" s="168"/>
      <c r="BG89" s="169"/>
      <c r="BH89" s="167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9"/>
      <c r="CO89" s="167">
        <v>3260</v>
      </c>
      <c r="CP89" s="168"/>
      <c r="CQ89" s="168"/>
      <c r="CR89" s="168"/>
      <c r="CS89" s="168"/>
      <c r="CT89" s="168"/>
      <c r="CU89" s="168"/>
      <c r="CV89" s="169"/>
      <c r="CW89" s="167"/>
      <c r="CX89" s="168"/>
      <c r="CY89" s="168"/>
      <c r="CZ89" s="168"/>
      <c r="DA89" s="168"/>
      <c r="DB89" s="168"/>
      <c r="DC89" s="168"/>
      <c r="DD89" s="169"/>
      <c r="DE89" s="167"/>
      <c r="DF89" s="168"/>
      <c r="DG89" s="168"/>
      <c r="DH89" s="168"/>
      <c r="DI89" s="168"/>
      <c r="DJ89" s="168"/>
      <c r="DK89" s="168"/>
      <c r="DL89" s="169"/>
      <c r="DM89" s="167"/>
      <c r="DN89" s="168"/>
      <c r="DO89" s="168"/>
      <c r="DP89" s="168"/>
      <c r="DQ89" s="168"/>
      <c r="DR89" s="168"/>
      <c r="DS89" s="168"/>
      <c r="DT89" s="169"/>
      <c r="DU89" s="167"/>
      <c r="DV89" s="168"/>
      <c r="DW89" s="168"/>
      <c r="DX89" s="168"/>
      <c r="DY89" s="168"/>
      <c r="DZ89" s="168"/>
      <c r="EA89" s="168"/>
      <c r="EB89" s="170"/>
    </row>
    <row r="90" spans="1:132" s="6" customFormat="1" ht="12.75" customHeight="1">
      <c r="A90" s="177" t="s">
        <v>134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83"/>
      <c r="R90" s="179" t="s">
        <v>123</v>
      </c>
      <c r="S90" s="180"/>
      <c r="T90" s="180"/>
      <c r="U90" s="181"/>
      <c r="V90" s="174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6"/>
      <c r="AI90" s="171">
        <f aca="true" t="shared" si="2" ref="AI90:AI112">AR90+CO90+CW90+DE90+DM90</f>
        <v>0</v>
      </c>
      <c r="AJ90" s="172"/>
      <c r="AK90" s="172"/>
      <c r="AL90" s="172"/>
      <c r="AM90" s="172"/>
      <c r="AN90" s="172"/>
      <c r="AO90" s="172"/>
      <c r="AP90" s="172"/>
      <c r="AQ90" s="173"/>
      <c r="AR90" s="184"/>
      <c r="AS90" s="185"/>
      <c r="AT90" s="185"/>
      <c r="AU90" s="185"/>
      <c r="AV90" s="185"/>
      <c r="AW90" s="185"/>
      <c r="AX90" s="185"/>
      <c r="AY90" s="186"/>
      <c r="AZ90" s="167"/>
      <c r="BA90" s="168"/>
      <c r="BB90" s="168"/>
      <c r="BC90" s="168"/>
      <c r="BD90" s="168"/>
      <c r="BE90" s="168"/>
      <c r="BF90" s="168"/>
      <c r="BG90" s="169"/>
      <c r="BH90" s="167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9"/>
      <c r="CO90" s="167"/>
      <c r="CP90" s="168"/>
      <c r="CQ90" s="168"/>
      <c r="CR90" s="168"/>
      <c r="CS90" s="168"/>
      <c r="CT90" s="168"/>
      <c r="CU90" s="168"/>
      <c r="CV90" s="169"/>
      <c r="CW90" s="167"/>
      <c r="CX90" s="168"/>
      <c r="CY90" s="168"/>
      <c r="CZ90" s="168"/>
      <c r="DA90" s="168"/>
      <c r="DB90" s="168"/>
      <c r="DC90" s="168"/>
      <c r="DD90" s="169"/>
      <c r="DE90" s="167"/>
      <c r="DF90" s="168"/>
      <c r="DG90" s="168"/>
      <c r="DH90" s="168"/>
      <c r="DI90" s="168"/>
      <c r="DJ90" s="168"/>
      <c r="DK90" s="168"/>
      <c r="DL90" s="169"/>
      <c r="DM90" s="167"/>
      <c r="DN90" s="168"/>
      <c r="DO90" s="168"/>
      <c r="DP90" s="168"/>
      <c r="DQ90" s="168"/>
      <c r="DR90" s="168"/>
      <c r="DS90" s="168"/>
      <c r="DT90" s="169"/>
      <c r="DU90" s="167"/>
      <c r="DV90" s="168"/>
      <c r="DW90" s="168"/>
      <c r="DX90" s="168"/>
      <c r="DY90" s="168"/>
      <c r="DZ90" s="168"/>
      <c r="EA90" s="168"/>
      <c r="EB90" s="170"/>
    </row>
    <row r="91" spans="1:132" s="6" customFormat="1" ht="27.75" customHeight="1">
      <c r="A91" s="177" t="s">
        <v>135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83"/>
      <c r="R91" s="179" t="s">
        <v>124</v>
      </c>
      <c r="S91" s="180"/>
      <c r="T91" s="180"/>
      <c r="U91" s="181"/>
      <c r="V91" s="174" t="s">
        <v>275</v>
      </c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6"/>
      <c r="AI91" s="171">
        <f>AR91+CO91+CW91+DE91+DM91</f>
        <v>234012.19</v>
      </c>
      <c r="AJ91" s="172"/>
      <c r="AK91" s="172"/>
      <c r="AL91" s="172"/>
      <c r="AM91" s="172"/>
      <c r="AN91" s="172"/>
      <c r="AO91" s="172"/>
      <c r="AP91" s="172"/>
      <c r="AQ91" s="173"/>
      <c r="AR91" s="184">
        <f>154622.37+2000+3550+74000-160.16-0.02</f>
        <v>234012.19</v>
      </c>
      <c r="AS91" s="185"/>
      <c r="AT91" s="185"/>
      <c r="AU91" s="185"/>
      <c r="AV91" s="185"/>
      <c r="AW91" s="185"/>
      <c r="AX91" s="185"/>
      <c r="AY91" s="186"/>
      <c r="AZ91" s="167"/>
      <c r="BA91" s="168"/>
      <c r="BB91" s="168"/>
      <c r="BC91" s="168"/>
      <c r="BD91" s="168"/>
      <c r="BE91" s="168"/>
      <c r="BF91" s="168"/>
      <c r="BG91" s="169"/>
      <c r="BH91" s="167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9"/>
      <c r="CO91" s="167"/>
      <c r="CP91" s="168"/>
      <c r="CQ91" s="168"/>
      <c r="CR91" s="168"/>
      <c r="CS91" s="168"/>
      <c r="CT91" s="168"/>
      <c r="CU91" s="168"/>
      <c r="CV91" s="169"/>
      <c r="CW91" s="167"/>
      <c r="CX91" s="168"/>
      <c r="CY91" s="168"/>
      <c r="CZ91" s="168"/>
      <c r="DA91" s="168"/>
      <c r="DB91" s="168"/>
      <c r="DC91" s="168"/>
      <c r="DD91" s="169"/>
      <c r="DE91" s="167"/>
      <c r="DF91" s="168"/>
      <c r="DG91" s="168"/>
      <c r="DH91" s="168"/>
      <c r="DI91" s="168"/>
      <c r="DJ91" s="168"/>
      <c r="DK91" s="168"/>
      <c r="DL91" s="169"/>
      <c r="DM91" s="184"/>
      <c r="DN91" s="185"/>
      <c r="DO91" s="185"/>
      <c r="DP91" s="185"/>
      <c r="DQ91" s="185"/>
      <c r="DR91" s="185"/>
      <c r="DS91" s="185"/>
      <c r="DT91" s="186"/>
      <c r="DU91" s="167"/>
      <c r="DV91" s="168"/>
      <c r="DW91" s="168"/>
      <c r="DX91" s="168"/>
      <c r="DY91" s="168"/>
      <c r="DZ91" s="168"/>
      <c r="EA91" s="168"/>
      <c r="EB91" s="170"/>
    </row>
    <row r="92" spans="1:132" s="6" customFormat="1" ht="27.75" customHeight="1">
      <c r="A92" s="177" t="s">
        <v>136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83"/>
      <c r="R92" s="179" t="s">
        <v>125</v>
      </c>
      <c r="S92" s="180"/>
      <c r="T92" s="180"/>
      <c r="U92" s="181"/>
      <c r="V92" s="174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6"/>
      <c r="AI92" s="171">
        <f t="shared" si="2"/>
        <v>0</v>
      </c>
      <c r="AJ92" s="172"/>
      <c r="AK92" s="172"/>
      <c r="AL92" s="172"/>
      <c r="AM92" s="172"/>
      <c r="AN92" s="172"/>
      <c r="AO92" s="172"/>
      <c r="AP92" s="172"/>
      <c r="AQ92" s="173"/>
      <c r="AR92" s="184"/>
      <c r="AS92" s="185"/>
      <c r="AT92" s="185"/>
      <c r="AU92" s="185"/>
      <c r="AV92" s="185"/>
      <c r="AW92" s="185"/>
      <c r="AX92" s="185"/>
      <c r="AY92" s="186"/>
      <c r="AZ92" s="167"/>
      <c r="BA92" s="168"/>
      <c r="BB92" s="168"/>
      <c r="BC92" s="168"/>
      <c r="BD92" s="168"/>
      <c r="BE92" s="168"/>
      <c r="BF92" s="168"/>
      <c r="BG92" s="169"/>
      <c r="BH92" s="167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9"/>
      <c r="CO92" s="167"/>
      <c r="CP92" s="168"/>
      <c r="CQ92" s="168"/>
      <c r="CR92" s="168"/>
      <c r="CS92" s="168"/>
      <c r="CT92" s="168"/>
      <c r="CU92" s="168"/>
      <c r="CV92" s="169"/>
      <c r="CW92" s="167"/>
      <c r="CX92" s="168"/>
      <c r="CY92" s="168"/>
      <c r="CZ92" s="168"/>
      <c r="DA92" s="168"/>
      <c r="DB92" s="168"/>
      <c r="DC92" s="168"/>
      <c r="DD92" s="169"/>
      <c r="DE92" s="167"/>
      <c r="DF92" s="168"/>
      <c r="DG92" s="168"/>
      <c r="DH92" s="168"/>
      <c r="DI92" s="168"/>
      <c r="DJ92" s="168"/>
      <c r="DK92" s="168"/>
      <c r="DL92" s="169"/>
      <c r="DM92" s="167"/>
      <c r="DN92" s="168"/>
      <c r="DO92" s="168"/>
      <c r="DP92" s="168"/>
      <c r="DQ92" s="168"/>
      <c r="DR92" s="168"/>
      <c r="DS92" s="168"/>
      <c r="DT92" s="169"/>
      <c r="DU92" s="167"/>
      <c r="DV92" s="168"/>
      <c r="DW92" s="168"/>
      <c r="DX92" s="168"/>
      <c r="DY92" s="168"/>
      <c r="DZ92" s="168"/>
      <c r="EA92" s="168"/>
      <c r="EB92" s="170"/>
    </row>
    <row r="93" spans="1:132" s="6" customFormat="1" ht="27.75" customHeight="1">
      <c r="A93" s="177" t="s">
        <v>137</v>
      </c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83"/>
      <c r="R93" s="179" t="s">
        <v>263</v>
      </c>
      <c r="S93" s="180"/>
      <c r="T93" s="180"/>
      <c r="U93" s="181"/>
      <c r="V93" s="174" t="s">
        <v>244</v>
      </c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6"/>
      <c r="AI93" s="171">
        <f>AR93+CO93+CW93+DE93+DM93</f>
        <v>2080532.0899999999</v>
      </c>
      <c r="AJ93" s="172"/>
      <c r="AK93" s="172"/>
      <c r="AL93" s="172"/>
      <c r="AM93" s="172"/>
      <c r="AN93" s="172"/>
      <c r="AO93" s="172"/>
      <c r="AP93" s="172"/>
      <c r="AQ93" s="173"/>
      <c r="AR93" s="184">
        <f>2130516-96662.34-33397+105716.54-31785.7-25500+28300-74000-173260+38385.07+160.18</f>
        <v>1868472.7499999998</v>
      </c>
      <c r="AS93" s="185"/>
      <c r="AT93" s="185"/>
      <c r="AU93" s="185"/>
      <c r="AV93" s="185"/>
      <c r="AW93" s="185"/>
      <c r="AX93" s="185"/>
      <c r="AY93" s="186"/>
      <c r="AZ93" s="167"/>
      <c r="BA93" s="168"/>
      <c r="BB93" s="168"/>
      <c r="BC93" s="168"/>
      <c r="BD93" s="168"/>
      <c r="BE93" s="168"/>
      <c r="BF93" s="168"/>
      <c r="BG93" s="169"/>
      <c r="BH93" s="167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9"/>
      <c r="CO93" s="167">
        <v>130059.34</v>
      </c>
      <c r="CP93" s="168"/>
      <c r="CQ93" s="168"/>
      <c r="CR93" s="168"/>
      <c r="CS93" s="168"/>
      <c r="CT93" s="168"/>
      <c r="CU93" s="168"/>
      <c r="CV93" s="169"/>
      <c r="CW93" s="167"/>
      <c r="CX93" s="168"/>
      <c r="CY93" s="168"/>
      <c r="CZ93" s="168"/>
      <c r="DA93" s="168"/>
      <c r="DB93" s="168"/>
      <c r="DC93" s="168"/>
      <c r="DD93" s="169"/>
      <c r="DE93" s="184"/>
      <c r="DF93" s="185"/>
      <c r="DG93" s="185"/>
      <c r="DH93" s="185"/>
      <c r="DI93" s="185"/>
      <c r="DJ93" s="185"/>
      <c r="DK93" s="185"/>
      <c r="DL93" s="186"/>
      <c r="DM93" s="167">
        <f>69200-14388.8+625.6+26563.2</f>
        <v>82000</v>
      </c>
      <c r="DN93" s="168"/>
      <c r="DO93" s="168"/>
      <c r="DP93" s="168"/>
      <c r="DQ93" s="168"/>
      <c r="DR93" s="168"/>
      <c r="DS93" s="168"/>
      <c r="DT93" s="169"/>
      <c r="DU93" s="184"/>
      <c r="DV93" s="185"/>
      <c r="DW93" s="185"/>
      <c r="DX93" s="185"/>
      <c r="DY93" s="185"/>
      <c r="DZ93" s="185"/>
      <c r="EA93" s="185"/>
      <c r="EB93" s="216"/>
    </row>
    <row r="94" spans="1:132" s="6" customFormat="1" ht="27.75" customHeight="1">
      <c r="A94" s="177" t="s">
        <v>133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83"/>
      <c r="R94" s="179" t="s">
        <v>264</v>
      </c>
      <c r="S94" s="180"/>
      <c r="T94" s="180"/>
      <c r="U94" s="181"/>
      <c r="V94" s="174" t="s">
        <v>262</v>
      </c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6"/>
      <c r="AI94" s="171">
        <f>AR94+CO94+CW94+DE94+DM94</f>
        <v>18200</v>
      </c>
      <c r="AJ94" s="172"/>
      <c r="AK94" s="172"/>
      <c r="AL94" s="172"/>
      <c r="AM94" s="172"/>
      <c r="AN94" s="172"/>
      <c r="AO94" s="172"/>
      <c r="AP94" s="172"/>
      <c r="AQ94" s="173"/>
      <c r="AR94" s="184">
        <f>5000+24500-400-3100-5000-2800</f>
        <v>18200</v>
      </c>
      <c r="AS94" s="185"/>
      <c r="AT94" s="185"/>
      <c r="AU94" s="185"/>
      <c r="AV94" s="185"/>
      <c r="AW94" s="185"/>
      <c r="AX94" s="185"/>
      <c r="AY94" s="186"/>
      <c r="AZ94" s="167"/>
      <c r="BA94" s="168"/>
      <c r="BB94" s="168"/>
      <c r="BC94" s="168"/>
      <c r="BD94" s="168"/>
      <c r="BE94" s="168"/>
      <c r="BF94" s="168"/>
      <c r="BG94" s="169"/>
      <c r="BH94" s="167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9"/>
      <c r="CO94" s="167"/>
      <c r="CP94" s="168"/>
      <c r="CQ94" s="168"/>
      <c r="CR94" s="168"/>
      <c r="CS94" s="168"/>
      <c r="CT94" s="168"/>
      <c r="CU94" s="168"/>
      <c r="CV94" s="169"/>
      <c r="CW94" s="167"/>
      <c r="CX94" s="168"/>
      <c r="CY94" s="168"/>
      <c r="CZ94" s="168"/>
      <c r="DA94" s="168"/>
      <c r="DB94" s="168"/>
      <c r="DC94" s="168"/>
      <c r="DD94" s="169"/>
      <c r="DE94" s="167"/>
      <c r="DF94" s="168"/>
      <c r="DG94" s="168"/>
      <c r="DH94" s="168"/>
      <c r="DI94" s="168"/>
      <c r="DJ94" s="168"/>
      <c r="DK94" s="168"/>
      <c r="DL94" s="169"/>
      <c r="DM94" s="167"/>
      <c r="DN94" s="168"/>
      <c r="DO94" s="168"/>
      <c r="DP94" s="168"/>
      <c r="DQ94" s="168"/>
      <c r="DR94" s="168"/>
      <c r="DS94" s="168"/>
      <c r="DT94" s="169"/>
      <c r="DU94" s="167"/>
      <c r="DV94" s="168"/>
      <c r="DW94" s="168"/>
      <c r="DX94" s="168"/>
      <c r="DY94" s="168"/>
      <c r="DZ94" s="168"/>
      <c r="EA94" s="168"/>
      <c r="EB94" s="170"/>
    </row>
    <row r="95" spans="1:132" s="6" customFormat="1" ht="27.75" customHeight="1">
      <c r="A95" s="177" t="s">
        <v>133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83"/>
      <c r="R95" s="179" t="s">
        <v>280</v>
      </c>
      <c r="S95" s="180"/>
      <c r="T95" s="180"/>
      <c r="U95" s="181"/>
      <c r="V95" s="174" t="s">
        <v>278</v>
      </c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62"/>
      <c r="AI95" s="171">
        <f t="shared" si="2"/>
        <v>9100</v>
      </c>
      <c r="AJ95" s="172"/>
      <c r="AK95" s="172"/>
      <c r="AL95" s="172"/>
      <c r="AM95" s="172"/>
      <c r="AN95" s="172"/>
      <c r="AO95" s="172"/>
      <c r="AP95" s="172"/>
      <c r="AQ95" s="173"/>
      <c r="AR95" s="184"/>
      <c r="AS95" s="185"/>
      <c r="AT95" s="185"/>
      <c r="AU95" s="185"/>
      <c r="AV95" s="185"/>
      <c r="AW95" s="185"/>
      <c r="AX95" s="185"/>
      <c r="AY95" s="186"/>
      <c r="AZ95" s="60"/>
      <c r="BA95" s="24"/>
      <c r="BB95" s="24"/>
      <c r="BC95" s="24"/>
      <c r="BD95" s="24"/>
      <c r="BE95" s="24"/>
      <c r="BF95" s="24"/>
      <c r="BG95" s="61"/>
      <c r="BH95" s="167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9"/>
      <c r="CO95" s="167">
        <f>2753.84+6346.16</f>
        <v>9100</v>
      </c>
      <c r="CP95" s="168"/>
      <c r="CQ95" s="168"/>
      <c r="CR95" s="168"/>
      <c r="CS95" s="168"/>
      <c r="CT95" s="168"/>
      <c r="CU95" s="168"/>
      <c r="CV95" s="169"/>
      <c r="CW95" s="167"/>
      <c r="CX95" s="168"/>
      <c r="CY95" s="168"/>
      <c r="CZ95" s="168"/>
      <c r="DA95" s="168"/>
      <c r="DB95" s="168"/>
      <c r="DC95" s="168"/>
      <c r="DD95" s="169"/>
      <c r="DE95" s="167"/>
      <c r="DF95" s="168"/>
      <c r="DG95" s="168"/>
      <c r="DH95" s="168"/>
      <c r="DI95" s="168"/>
      <c r="DJ95" s="168"/>
      <c r="DK95" s="168"/>
      <c r="DL95" s="169"/>
      <c r="DM95" s="167"/>
      <c r="DN95" s="168"/>
      <c r="DO95" s="168"/>
      <c r="DP95" s="168"/>
      <c r="DQ95" s="168"/>
      <c r="DR95" s="168"/>
      <c r="DS95" s="168"/>
      <c r="DT95" s="169"/>
      <c r="DU95" s="167"/>
      <c r="DV95" s="168"/>
      <c r="DW95" s="168"/>
      <c r="DX95" s="168"/>
      <c r="DY95" s="168"/>
      <c r="DZ95" s="168"/>
      <c r="EA95" s="168"/>
      <c r="EB95" s="170"/>
    </row>
    <row r="96" spans="1:132" s="6" customFormat="1" ht="27.75" customHeight="1">
      <c r="A96" s="177" t="s">
        <v>137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83"/>
      <c r="R96" s="179" t="s">
        <v>281</v>
      </c>
      <c r="S96" s="180"/>
      <c r="T96" s="180"/>
      <c r="U96" s="181"/>
      <c r="V96" s="174" t="s">
        <v>282</v>
      </c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6"/>
      <c r="AI96" s="171">
        <f t="shared" si="2"/>
        <v>182780.54</v>
      </c>
      <c r="AJ96" s="172"/>
      <c r="AK96" s="172"/>
      <c r="AL96" s="172"/>
      <c r="AM96" s="172"/>
      <c r="AN96" s="172"/>
      <c r="AO96" s="172"/>
      <c r="AP96" s="172"/>
      <c r="AQ96" s="173"/>
      <c r="AR96" s="184"/>
      <c r="AS96" s="185"/>
      <c r="AT96" s="185"/>
      <c r="AU96" s="185"/>
      <c r="AV96" s="185"/>
      <c r="AW96" s="185"/>
      <c r="AX96" s="185"/>
      <c r="AY96" s="186"/>
      <c r="AZ96" s="60"/>
      <c r="BA96" s="24"/>
      <c r="BB96" s="24"/>
      <c r="BC96" s="24"/>
      <c r="BD96" s="24"/>
      <c r="BE96" s="24"/>
      <c r="BF96" s="24"/>
      <c r="BG96" s="61"/>
      <c r="BH96" s="167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8"/>
      <c r="CM96" s="168"/>
      <c r="CN96" s="169"/>
      <c r="CO96" s="167">
        <f>168391.74+625.6</f>
        <v>169017.34</v>
      </c>
      <c r="CP96" s="168"/>
      <c r="CQ96" s="168"/>
      <c r="CR96" s="168"/>
      <c r="CS96" s="168"/>
      <c r="CT96" s="168"/>
      <c r="CU96" s="168"/>
      <c r="CV96" s="169"/>
      <c r="CW96" s="167"/>
      <c r="CX96" s="168"/>
      <c r="CY96" s="168"/>
      <c r="CZ96" s="168"/>
      <c r="DA96" s="168"/>
      <c r="DB96" s="168"/>
      <c r="DC96" s="168"/>
      <c r="DD96" s="169"/>
      <c r="DE96" s="184"/>
      <c r="DF96" s="185"/>
      <c r="DG96" s="185"/>
      <c r="DH96" s="185"/>
      <c r="DI96" s="185"/>
      <c r="DJ96" s="185"/>
      <c r="DK96" s="185"/>
      <c r="DL96" s="186"/>
      <c r="DM96" s="167">
        <f>14388.8-625.6</f>
        <v>13763.199999999999</v>
      </c>
      <c r="DN96" s="168"/>
      <c r="DO96" s="168"/>
      <c r="DP96" s="168"/>
      <c r="DQ96" s="168"/>
      <c r="DR96" s="168"/>
      <c r="DS96" s="168"/>
      <c r="DT96" s="169"/>
      <c r="DU96" s="184"/>
      <c r="DV96" s="185"/>
      <c r="DW96" s="185"/>
      <c r="DX96" s="185"/>
      <c r="DY96" s="185"/>
      <c r="DZ96" s="185"/>
      <c r="EA96" s="185"/>
      <c r="EB96" s="216"/>
    </row>
    <row r="97" spans="1:132" s="6" customFormat="1" ht="12.75">
      <c r="A97" s="214" t="s">
        <v>85</v>
      </c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54" t="s">
        <v>86</v>
      </c>
      <c r="S97" s="255"/>
      <c r="T97" s="255"/>
      <c r="U97" s="256"/>
      <c r="V97" s="263" t="s">
        <v>36</v>
      </c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5"/>
      <c r="AI97" s="187">
        <f t="shared" si="2"/>
        <v>0</v>
      </c>
      <c r="AJ97" s="188"/>
      <c r="AK97" s="188"/>
      <c r="AL97" s="188"/>
      <c r="AM97" s="188"/>
      <c r="AN97" s="188"/>
      <c r="AO97" s="188"/>
      <c r="AP97" s="188"/>
      <c r="AQ97" s="189"/>
      <c r="AR97" s="187">
        <f>AR99+AR101+AR102</f>
        <v>0</v>
      </c>
      <c r="AS97" s="188"/>
      <c r="AT97" s="188"/>
      <c r="AU97" s="188"/>
      <c r="AV97" s="188"/>
      <c r="AW97" s="188"/>
      <c r="AX97" s="188"/>
      <c r="AY97" s="189"/>
      <c r="AZ97" s="193"/>
      <c r="BA97" s="194"/>
      <c r="BB97" s="194"/>
      <c r="BC97" s="194"/>
      <c r="BD97" s="194"/>
      <c r="BE97" s="194"/>
      <c r="BF97" s="194"/>
      <c r="BG97" s="195"/>
      <c r="BH97" s="187"/>
      <c r="BI97" s="188"/>
      <c r="BJ97" s="188"/>
      <c r="BK97" s="188"/>
      <c r="BL97" s="188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9"/>
      <c r="CO97" s="187">
        <f>CO99+CO101+CO102</f>
        <v>0</v>
      </c>
      <c r="CP97" s="188"/>
      <c r="CQ97" s="188"/>
      <c r="CR97" s="188"/>
      <c r="CS97" s="188"/>
      <c r="CT97" s="188"/>
      <c r="CU97" s="188"/>
      <c r="CV97" s="189"/>
      <c r="CW97" s="187">
        <f>CW99+CW101+CW102</f>
        <v>0</v>
      </c>
      <c r="CX97" s="188"/>
      <c r="CY97" s="188"/>
      <c r="CZ97" s="188"/>
      <c r="DA97" s="188"/>
      <c r="DB97" s="188"/>
      <c r="DC97" s="188"/>
      <c r="DD97" s="189"/>
      <c r="DE97" s="187">
        <f>DE99+DE101+DE102</f>
        <v>0</v>
      </c>
      <c r="DF97" s="188"/>
      <c r="DG97" s="188"/>
      <c r="DH97" s="188"/>
      <c r="DI97" s="188"/>
      <c r="DJ97" s="188"/>
      <c r="DK97" s="188"/>
      <c r="DL97" s="189"/>
      <c r="DM97" s="187">
        <f>DM99+DM101+DM102</f>
        <v>0</v>
      </c>
      <c r="DN97" s="188"/>
      <c r="DO97" s="188"/>
      <c r="DP97" s="188"/>
      <c r="DQ97" s="188"/>
      <c r="DR97" s="188"/>
      <c r="DS97" s="188"/>
      <c r="DT97" s="189"/>
      <c r="DU97" s="187">
        <f>DU99+DU101+DU102</f>
        <v>0</v>
      </c>
      <c r="DV97" s="188"/>
      <c r="DW97" s="188"/>
      <c r="DX97" s="188"/>
      <c r="DY97" s="188"/>
      <c r="DZ97" s="188"/>
      <c r="EA97" s="188"/>
      <c r="EB97" s="223"/>
    </row>
    <row r="98" spans="1:132" s="6" customFormat="1" ht="12.75">
      <c r="A98" s="210" t="s">
        <v>87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57"/>
      <c r="S98" s="258"/>
      <c r="T98" s="258"/>
      <c r="U98" s="259"/>
      <c r="V98" s="266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8"/>
      <c r="AI98" s="190">
        <f t="shared" si="2"/>
        <v>0</v>
      </c>
      <c r="AJ98" s="191"/>
      <c r="AK98" s="191"/>
      <c r="AL98" s="191"/>
      <c r="AM98" s="191"/>
      <c r="AN98" s="191"/>
      <c r="AO98" s="191"/>
      <c r="AP98" s="191"/>
      <c r="AQ98" s="192"/>
      <c r="AR98" s="190"/>
      <c r="AS98" s="191"/>
      <c r="AT98" s="191"/>
      <c r="AU98" s="191"/>
      <c r="AV98" s="191"/>
      <c r="AW98" s="191"/>
      <c r="AX98" s="191"/>
      <c r="AY98" s="192"/>
      <c r="AZ98" s="196"/>
      <c r="BA98" s="197"/>
      <c r="BB98" s="197"/>
      <c r="BC98" s="197"/>
      <c r="BD98" s="197"/>
      <c r="BE98" s="197"/>
      <c r="BF98" s="197"/>
      <c r="BG98" s="198"/>
      <c r="BH98" s="190"/>
      <c r="BI98" s="191"/>
      <c r="BJ98" s="191"/>
      <c r="BK98" s="191"/>
      <c r="BL98" s="191"/>
      <c r="BM98" s="191"/>
      <c r="BN98" s="191"/>
      <c r="BO98" s="191"/>
      <c r="BP98" s="191"/>
      <c r="BQ98" s="191"/>
      <c r="BR98" s="191"/>
      <c r="BS98" s="191"/>
      <c r="BT98" s="191"/>
      <c r="BU98" s="191"/>
      <c r="BV98" s="191"/>
      <c r="BW98" s="191"/>
      <c r="BX98" s="191"/>
      <c r="BY98" s="191"/>
      <c r="BZ98" s="191"/>
      <c r="CA98" s="191"/>
      <c r="CB98" s="191"/>
      <c r="CC98" s="191"/>
      <c r="CD98" s="191"/>
      <c r="CE98" s="191"/>
      <c r="CF98" s="191"/>
      <c r="CG98" s="191"/>
      <c r="CH98" s="191"/>
      <c r="CI98" s="191"/>
      <c r="CJ98" s="191"/>
      <c r="CK98" s="191"/>
      <c r="CL98" s="191"/>
      <c r="CM98" s="191"/>
      <c r="CN98" s="192"/>
      <c r="CO98" s="190"/>
      <c r="CP98" s="191"/>
      <c r="CQ98" s="191"/>
      <c r="CR98" s="191"/>
      <c r="CS98" s="191"/>
      <c r="CT98" s="191"/>
      <c r="CU98" s="191"/>
      <c r="CV98" s="192"/>
      <c r="CW98" s="190"/>
      <c r="CX98" s="191"/>
      <c r="CY98" s="191"/>
      <c r="CZ98" s="191"/>
      <c r="DA98" s="191"/>
      <c r="DB98" s="191"/>
      <c r="DC98" s="191"/>
      <c r="DD98" s="192"/>
      <c r="DE98" s="190"/>
      <c r="DF98" s="191"/>
      <c r="DG98" s="191"/>
      <c r="DH98" s="191"/>
      <c r="DI98" s="191"/>
      <c r="DJ98" s="191"/>
      <c r="DK98" s="191"/>
      <c r="DL98" s="192"/>
      <c r="DM98" s="190"/>
      <c r="DN98" s="191"/>
      <c r="DO98" s="191"/>
      <c r="DP98" s="191"/>
      <c r="DQ98" s="191"/>
      <c r="DR98" s="191"/>
      <c r="DS98" s="191"/>
      <c r="DT98" s="192"/>
      <c r="DU98" s="190"/>
      <c r="DV98" s="191"/>
      <c r="DW98" s="191"/>
      <c r="DX98" s="191"/>
      <c r="DY98" s="191"/>
      <c r="DZ98" s="191"/>
      <c r="EA98" s="191"/>
      <c r="EB98" s="224"/>
    </row>
    <row r="99" spans="1:132" s="6" customFormat="1" ht="12.75">
      <c r="A99" s="202" t="s">
        <v>65</v>
      </c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4" t="s">
        <v>88</v>
      </c>
      <c r="S99" s="205"/>
      <c r="T99" s="205"/>
      <c r="U99" s="206"/>
      <c r="V99" s="239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1"/>
      <c r="AI99" s="187">
        <f t="shared" si="2"/>
        <v>0</v>
      </c>
      <c r="AJ99" s="188"/>
      <c r="AK99" s="188"/>
      <c r="AL99" s="188"/>
      <c r="AM99" s="188"/>
      <c r="AN99" s="188"/>
      <c r="AO99" s="188"/>
      <c r="AP99" s="188"/>
      <c r="AQ99" s="189"/>
      <c r="AR99" s="193"/>
      <c r="AS99" s="194"/>
      <c r="AT99" s="194"/>
      <c r="AU99" s="194"/>
      <c r="AV99" s="194"/>
      <c r="AW99" s="194"/>
      <c r="AX99" s="194"/>
      <c r="AY99" s="195"/>
      <c r="AZ99" s="193"/>
      <c r="BA99" s="194"/>
      <c r="BB99" s="194"/>
      <c r="BC99" s="194"/>
      <c r="BD99" s="194"/>
      <c r="BE99" s="194"/>
      <c r="BF99" s="194"/>
      <c r="BG99" s="195"/>
      <c r="BH99" s="193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5"/>
      <c r="CO99" s="193"/>
      <c r="CP99" s="194"/>
      <c r="CQ99" s="194"/>
      <c r="CR99" s="194"/>
      <c r="CS99" s="194"/>
      <c r="CT99" s="194"/>
      <c r="CU99" s="194"/>
      <c r="CV99" s="195"/>
      <c r="CW99" s="193"/>
      <c r="CX99" s="194"/>
      <c r="CY99" s="194"/>
      <c r="CZ99" s="194"/>
      <c r="DA99" s="194"/>
      <c r="DB99" s="194"/>
      <c r="DC99" s="194"/>
      <c r="DD99" s="195"/>
      <c r="DE99" s="193"/>
      <c r="DF99" s="194"/>
      <c r="DG99" s="194"/>
      <c r="DH99" s="194"/>
      <c r="DI99" s="194"/>
      <c r="DJ99" s="194"/>
      <c r="DK99" s="194"/>
      <c r="DL99" s="195"/>
      <c r="DM99" s="193"/>
      <c r="DN99" s="194"/>
      <c r="DO99" s="194"/>
      <c r="DP99" s="194"/>
      <c r="DQ99" s="194"/>
      <c r="DR99" s="194"/>
      <c r="DS99" s="194"/>
      <c r="DT99" s="195"/>
      <c r="DU99" s="193"/>
      <c r="DV99" s="194"/>
      <c r="DW99" s="194"/>
      <c r="DX99" s="194"/>
      <c r="DY99" s="194"/>
      <c r="DZ99" s="194"/>
      <c r="EA99" s="194"/>
      <c r="EB99" s="231"/>
    </row>
    <row r="100" spans="1:132" s="6" customFormat="1" ht="12.75">
      <c r="A100" s="212" t="s">
        <v>89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07"/>
      <c r="S100" s="208"/>
      <c r="T100" s="208"/>
      <c r="U100" s="209"/>
      <c r="V100" s="248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50"/>
      <c r="AI100" s="190">
        <f t="shared" si="2"/>
        <v>0</v>
      </c>
      <c r="AJ100" s="191"/>
      <c r="AK100" s="191"/>
      <c r="AL100" s="191"/>
      <c r="AM100" s="191"/>
      <c r="AN100" s="191"/>
      <c r="AO100" s="191"/>
      <c r="AP100" s="191"/>
      <c r="AQ100" s="192"/>
      <c r="AR100" s="196"/>
      <c r="AS100" s="197"/>
      <c r="AT100" s="197"/>
      <c r="AU100" s="197"/>
      <c r="AV100" s="197"/>
      <c r="AW100" s="197"/>
      <c r="AX100" s="197"/>
      <c r="AY100" s="198"/>
      <c r="AZ100" s="196"/>
      <c r="BA100" s="197"/>
      <c r="BB100" s="197"/>
      <c r="BC100" s="197"/>
      <c r="BD100" s="197"/>
      <c r="BE100" s="197"/>
      <c r="BF100" s="197"/>
      <c r="BG100" s="198"/>
      <c r="BH100" s="196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8"/>
      <c r="CO100" s="196"/>
      <c r="CP100" s="197"/>
      <c r="CQ100" s="197"/>
      <c r="CR100" s="197"/>
      <c r="CS100" s="197"/>
      <c r="CT100" s="197"/>
      <c r="CU100" s="197"/>
      <c r="CV100" s="198"/>
      <c r="CW100" s="196"/>
      <c r="CX100" s="197"/>
      <c r="CY100" s="197"/>
      <c r="CZ100" s="197"/>
      <c r="DA100" s="197"/>
      <c r="DB100" s="197"/>
      <c r="DC100" s="197"/>
      <c r="DD100" s="198"/>
      <c r="DE100" s="196"/>
      <c r="DF100" s="197"/>
      <c r="DG100" s="197"/>
      <c r="DH100" s="197"/>
      <c r="DI100" s="197"/>
      <c r="DJ100" s="197"/>
      <c r="DK100" s="197"/>
      <c r="DL100" s="198"/>
      <c r="DM100" s="196"/>
      <c r="DN100" s="197"/>
      <c r="DO100" s="197"/>
      <c r="DP100" s="197"/>
      <c r="DQ100" s="197"/>
      <c r="DR100" s="197"/>
      <c r="DS100" s="197"/>
      <c r="DT100" s="198"/>
      <c r="DU100" s="196"/>
      <c r="DV100" s="197"/>
      <c r="DW100" s="197"/>
      <c r="DX100" s="197"/>
      <c r="DY100" s="197"/>
      <c r="DZ100" s="197"/>
      <c r="EA100" s="197"/>
      <c r="EB100" s="251"/>
    </row>
    <row r="101" spans="1:132" s="6" customFormat="1" ht="12.75">
      <c r="A101" s="200" t="s">
        <v>90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179" t="s">
        <v>91</v>
      </c>
      <c r="S101" s="180"/>
      <c r="T101" s="180"/>
      <c r="U101" s="181"/>
      <c r="V101" s="174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6"/>
      <c r="AI101" s="171">
        <f t="shared" si="2"/>
        <v>0</v>
      </c>
      <c r="AJ101" s="172"/>
      <c r="AK101" s="172"/>
      <c r="AL101" s="172"/>
      <c r="AM101" s="172"/>
      <c r="AN101" s="172"/>
      <c r="AO101" s="172"/>
      <c r="AP101" s="172"/>
      <c r="AQ101" s="173"/>
      <c r="AR101" s="167"/>
      <c r="AS101" s="168"/>
      <c r="AT101" s="168"/>
      <c r="AU101" s="168"/>
      <c r="AV101" s="168"/>
      <c r="AW101" s="168"/>
      <c r="AX101" s="168"/>
      <c r="AY101" s="169"/>
      <c r="AZ101" s="167"/>
      <c r="BA101" s="168"/>
      <c r="BB101" s="168"/>
      <c r="BC101" s="168"/>
      <c r="BD101" s="168"/>
      <c r="BE101" s="168"/>
      <c r="BF101" s="168"/>
      <c r="BG101" s="169"/>
      <c r="BH101" s="167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/>
      <c r="CM101" s="168"/>
      <c r="CN101" s="169"/>
      <c r="CO101" s="167"/>
      <c r="CP101" s="168"/>
      <c r="CQ101" s="168"/>
      <c r="CR101" s="168"/>
      <c r="CS101" s="168"/>
      <c r="CT101" s="168"/>
      <c r="CU101" s="168"/>
      <c r="CV101" s="169"/>
      <c r="CW101" s="167"/>
      <c r="CX101" s="168"/>
      <c r="CY101" s="168"/>
      <c r="CZ101" s="168"/>
      <c r="DA101" s="168"/>
      <c r="DB101" s="168"/>
      <c r="DC101" s="168"/>
      <c r="DD101" s="169"/>
      <c r="DE101" s="167"/>
      <c r="DF101" s="168"/>
      <c r="DG101" s="168"/>
      <c r="DH101" s="168"/>
      <c r="DI101" s="168"/>
      <c r="DJ101" s="168"/>
      <c r="DK101" s="168"/>
      <c r="DL101" s="169"/>
      <c r="DM101" s="167"/>
      <c r="DN101" s="168"/>
      <c r="DO101" s="168"/>
      <c r="DP101" s="168"/>
      <c r="DQ101" s="168"/>
      <c r="DR101" s="168"/>
      <c r="DS101" s="168"/>
      <c r="DT101" s="169"/>
      <c r="DU101" s="167"/>
      <c r="DV101" s="168"/>
      <c r="DW101" s="168"/>
      <c r="DX101" s="168"/>
      <c r="DY101" s="168"/>
      <c r="DZ101" s="168"/>
      <c r="EA101" s="168"/>
      <c r="EB101" s="170"/>
    </row>
    <row r="102" spans="1:132" s="6" customFormat="1" ht="12.75">
      <c r="A102" s="177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83"/>
      <c r="R102" s="179"/>
      <c r="S102" s="180"/>
      <c r="T102" s="180"/>
      <c r="U102" s="181"/>
      <c r="V102" s="174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6"/>
      <c r="AI102" s="171">
        <f t="shared" si="2"/>
        <v>0</v>
      </c>
      <c r="AJ102" s="172"/>
      <c r="AK102" s="172"/>
      <c r="AL102" s="172"/>
      <c r="AM102" s="172"/>
      <c r="AN102" s="172"/>
      <c r="AO102" s="172"/>
      <c r="AP102" s="172"/>
      <c r="AQ102" s="173"/>
      <c r="AR102" s="167"/>
      <c r="AS102" s="168"/>
      <c r="AT102" s="168"/>
      <c r="AU102" s="168"/>
      <c r="AV102" s="168"/>
      <c r="AW102" s="168"/>
      <c r="AX102" s="168"/>
      <c r="AY102" s="169"/>
      <c r="AZ102" s="167"/>
      <c r="BA102" s="168"/>
      <c r="BB102" s="168"/>
      <c r="BC102" s="168"/>
      <c r="BD102" s="168"/>
      <c r="BE102" s="168"/>
      <c r="BF102" s="168"/>
      <c r="BG102" s="169"/>
      <c r="BH102" s="167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8"/>
      <c r="CJ102" s="168"/>
      <c r="CK102" s="168"/>
      <c r="CL102" s="168"/>
      <c r="CM102" s="168"/>
      <c r="CN102" s="169"/>
      <c r="CO102" s="167"/>
      <c r="CP102" s="168"/>
      <c r="CQ102" s="168"/>
      <c r="CR102" s="168"/>
      <c r="CS102" s="168"/>
      <c r="CT102" s="168"/>
      <c r="CU102" s="168"/>
      <c r="CV102" s="169"/>
      <c r="CW102" s="167"/>
      <c r="CX102" s="168"/>
      <c r="CY102" s="168"/>
      <c r="CZ102" s="168"/>
      <c r="DA102" s="168"/>
      <c r="DB102" s="168"/>
      <c r="DC102" s="168"/>
      <c r="DD102" s="169"/>
      <c r="DE102" s="167"/>
      <c r="DF102" s="168"/>
      <c r="DG102" s="168"/>
      <c r="DH102" s="168"/>
      <c r="DI102" s="168"/>
      <c r="DJ102" s="168"/>
      <c r="DK102" s="168"/>
      <c r="DL102" s="169"/>
      <c r="DM102" s="167"/>
      <c r="DN102" s="168"/>
      <c r="DO102" s="168"/>
      <c r="DP102" s="168"/>
      <c r="DQ102" s="168"/>
      <c r="DR102" s="168"/>
      <c r="DS102" s="168"/>
      <c r="DT102" s="169"/>
      <c r="DU102" s="167"/>
      <c r="DV102" s="168"/>
      <c r="DW102" s="168"/>
      <c r="DX102" s="168"/>
      <c r="DY102" s="168"/>
      <c r="DZ102" s="168"/>
      <c r="EA102" s="168"/>
      <c r="EB102" s="170"/>
    </row>
    <row r="103" spans="1:132" s="6" customFormat="1" ht="12.75">
      <c r="A103" s="214" t="s">
        <v>92</v>
      </c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52"/>
      <c r="R103" s="254" t="s">
        <v>93</v>
      </c>
      <c r="S103" s="255"/>
      <c r="T103" s="255"/>
      <c r="U103" s="256"/>
      <c r="V103" s="263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5"/>
      <c r="AI103" s="187">
        <f t="shared" si="2"/>
        <v>0</v>
      </c>
      <c r="AJ103" s="188"/>
      <c r="AK103" s="188"/>
      <c r="AL103" s="188"/>
      <c r="AM103" s="188"/>
      <c r="AN103" s="188"/>
      <c r="AO103" s="188"/>
      <c r="AP103" s="188"/>
      <c r="AQ103" s="189"/>
      <c r="AR103" s="187">
        <f>AR105+AR107+AR108</f>
        <v>0</v>
      </c>
      <c r="AS103" s="188"/>
      <c r="AT103" s="188"/>
      <c r="AU103" s="188"/>
      <c r="AV103" s="188"/>
      <c r="AW103" s="188"/>
      <c r="AX103" s="188"/>
      <c r="AY103" s="189"/>
      <c r="AZ103" s="187"/>
      <c r="BA103" s="188"/>
      <c r="BB103" s="188"/>
      <c r="BC103" s="188"/>
      <c r="BD103" s="188"/>
      <c r="BE103" s="188"/>
      <c r="BF103" s="188"/>
      <c r="BG103" s="189"/>
      <c r="BH103" s="187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9"/>
      <c r="CO103" s="187">
        <f>CO105+CO107+CO108</f>
        <v>0</v>
      </c>
      <c r="CP103" s="188"/>
      <c r="CQ103" s="188"/>
      <c r="CR103" s="188"/>
      <c r="CS103" s="188"/>
      <c r="CT103" s="188"/>
      <c r="CU103" s="188"/>
      <c r="CV103" s="189"/>
      <c r="CW103" s="187">
        <f>CW105+CW107+CW108</f>
        <v>0</v>
      </c>
      <c r="CX103" s="188"/>
      <c r="CY103" s="188"/>
      <c r="CZ103" s="188"/>
      <c r="DA103" s="188"/>
      <c r="DB103" s="188"/>
      <c r="DC103" s="188"/>
      <c r="DD103" s="189"/>
      <c r="DE103" s="187">
        <f>DE105+DE107+DE108</f>
        <v>0</v>
      </c>
      <c r="DF103" s="188"/>
      <c r="DG103" s="188"/>
      <c r="DH103" s="188"/>
      <c r="DI103" s="188"/>
      <c r="DJ103" s="188"/>
      <c r="DK103" s="188"/>
      <c r="DL103" s="189"/>
      <c r="DM103" s="187">
        <f>DM105+DM107+DM108</f>
        <v>0</v>
      </c>
      <c r="DN103" s="188"/>
      <c r="DO103" s="188"/>
      <c r="DP103" s="188"/>
      <c r="DQ103" s="188"/>
      <c r="DR103" s="188"/>
      <c r="DS103" s="188"/>
      <c r="DT103" s="189"/>
      <c r="DU103" s="187">
        <f>DU105+DU107+DU108</f>
        <v>0</v>
      </c>
      <c r="DV103" s="188"/>
      <c r="DW103" s="188"/>
      <c r="DX103" s="188"/>
      <c r="DY103" s="188"/>
      <c r="DZ103" s="188"/>
      <c r="EA103" s="188"/>
      <c r="EB103" s="223"/>
    </row>
    <row r="104" spans="1:132" s="6" customFormat="1" ht="12.75">
      <c r="A104" s="210" t="s">
        <v>94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57"/>
      <c r="S104" s="258"/>
      <c r="T104" s="258"/>
      <c r="U104" s="259"/>
      <c r="V104" s="266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8"/>
      <c r="AI104" s="190">
        <f t="shared" si="2"/>
        <v>0</v>
      </c>
      <c r="AJ104" s="191"/>
      <c r="AK104" s="191"/>
      <c r="AL104" s="191"/>
      <c r="AM104" s="191"/>
      <c r="AN104" s="191"/>
      <c r="AO104" s="191"/>
      <c r="AP104" s="191"/>
      <c r="AQ104" s="192"/>
      <c r="AR104" s="190"/>
      <c r="AS104" s="191"/>
      <c r="AT104" s="191"/>
      <c r="AU104" s="191"/>
      <c r="AV104" s="191"/>
      <c r="AW104" s="191"/>
      <c r="AX104" s="191"/>
      <c r="AY104" s="192"/>
      <c r="AZ104" s="190"/>
      <c r="BA104" s="191"/>
      <c r="BB104" s="191"/>
      <c r="BC104" s="191"/>
      <c r="BD104" s="191"/>
      <c r="BE104" s="191"/>
      <c r="BF104" s="191"/>
      <c r="BG104" s="192"/>
      <c r="BH104" s="190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91"/>
      <c r="BT104" s="191"/>
      <c r="BU104" s="191"/>
      <c r="BV104" s="191"/>
      <c r="BW104" s="191"/>
      <c r="BX104" s="191"/>
      <c r="BY104" s="191"/>
      <c r="BZ104" s="191"/>
      <c r="CA104" s="191"/>
      <c r="CB104" s="191"/>
      <c r="CC104" s="191"/>
      <c r="CD104" s="191"/>
      <c r="CE104" s="191"/>
      <c r="CF104" s="191"/>
      <c r="CG104" s="191"/>
      <c r="CH104" s="191"/>
      <c r="CI104" s="191"/>
      <c r="CJ104" s="191"/>
      <c r="CK104" s="191"/>
      <c r="CL104" s="191"/>
      <c r="CM104" s="191"/>
      <c r="CN104" s="192"/>
      <c r="CO104" s="190"/>
      <c r="CP104" s="191"/>
      <c r="CQ104" s="191"/>
      <c r="CR104" s="191"/>
      <c r="CS104" s="191"/>
      <c r="CT104" s="191"/>
      <c r="CU104" s="191"/>
      <c r="CV104" s="192"/>
      <c r="CW104" s="190"/>
      <c r="CX104" s="191"/>
      <c r="CY104" s="191"/>
      <c r="CZ104" s="191"/>
      <c r="DA104" s="191"/>
      <c r="DB104" s="191"/>
      <c r="DC104" s="191"/>
      <c r="DD104" s="192"/>
      <c r="DE104" s="190"/>
      <c r="DF104" s="191"/>
      <c r="DG104" s="191"/>
      <c r="DH104" s="191"/>
      <c r="DI104" s="191"/>
      <c r="DJ104" s="191"/>
      <c r="DK104" s="191"/>
      <c r="DL104" s="192"/>
      <c r="DM104" s="190"/>
      <c r="DN104" s="191"/>
      <c r="DO104" s="191"/>
      <c r="DP104" s="191"/>
      <c r="DQ104" s="191"/>
      <c r="DR104" s="191"/>
      <c r="DS104" s="191"/>
      <c r="DT104" s="192"/>
      <c r="DU104" s="190"/>
      <c r="DV104" s="191"/>
      <c r="DW104" s="191"/>
      <c r="DX104" s="191"/>
      <c r="DY104" s="191"/>
      <c r="DZ104" s="191"/>
      <c r="EA104" s="191"/>
      <c r="EB104" s="224"/>
    </row>
    <row r="105" spans="1:132" s="6" customFormat="1" ht="12.75">
      <c r="A105" s="202" t="s">
        <v>65</v>
      </c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4" t="s">
        <v>95</v>
      </c>
      <c r="S105" s="205"/>
      <c r="T105" s="205"/>
      <c r="U105" s="206"/>
      <c r="V105" s="239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1"/>
      <c r="AI105" s="187">
        <f t="shared" si="2"/>
        <v>0</v>
      </c>
      <c r="AJ105" s="188"/>
      <c r="AK105" s="188"/>
      <c r="AL105" s="188"/>
      <c r="AM105" s="188"/>
      <c r="AN105" s="188"/>
      <c r="AO105" s="188"/>
      <c r="AP105" s="188"/>
      <c r="AQ105" s="189"/>
      <c r="AR105" s="193"/>
      <c r="AS105" s="194"/>
      <c r="AT105" s="194"/>
      <c r="AU105" s="194"/>
      <c r="AV105" s="194"/>
      <c r="AW105" s="194"/>
      <c r="AX105" s="194"/>
      <c r="AY105" s="195"/>
      <c r="AZ105" s="193"/>
      <c r="BA105" s="194"/>
      <c r="BB105" s="194"/>
      <c r="BC105" s="194"/>
      <c r="BD105" s="194"/>
      <c r="BE105" s="194"/>
      <c r="BF105" s="194"/>
      <c r="BG105" s="195"/>
      <c r="BH105" s="193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5"/>
      <c r="CO105" s="193"/>
      <c r="CP105" s="194"/>
      <c r="CQ105" s="194"/>
      <c r="CR105" s="194"/>
      <c r="CS105" s="194"/>
      <c r="CT105" s="194"/>
      <c r="CU105" s="194"/>
      <c r="CV105" s="195"/>
      <c r="CW105" s="193"/>
      <c r="CX105" s="194"/>
      <c r="CY105" s="194"/>
      <c r="CZ105" s="194"/>
      <c r="DA105" s="194"/>
      <c r="DB105" s="194"/>
      <c r="DC105" s="194"/>
      <c r="DD105" s="195"/>
      <c r="DE105" s="193"/>
      <c r="DF105" s="194"/>
      <c r="DG105" s="194"/>
      <c r="DH105" s="194"/>
      <c r="DI105" s="194"/>
      <c r="DJ105" s="194"/>
      <c r="DK105" s="194"/>
      <c r="DL105" s="195"/>
      <c r="DM105" s="193"/>
      <c r="DN105" s="194"/>
      <c r="DO105" s="194"/>
      <c r="DP105" s="194"/>
      <c r="DQ105" s="194"/>
      <c r="DR105" s="194"/>
      <c r="DS105" s="194"/>
      <c r="DT105" s="195"/>
      <c r="DU105" s="193"/>
      <c r="DV105" s="194"/>
      <c r="DW105" s="194"/>
      <c r="DX105" s="194"/>
      <c r="DY105" s="194"/>
      <c r="DZ105" s="194"/>
      <c r="EA105" s="194"/>
      <c r="EB105" s="231"/>
    </row>
    <row r="106" spans="1:132" s="6" customFormat="1" ht="12.75">
      <c r="A106" s="212" t="s">
        <v>96</v>
      </c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07"/>
      <c r="S106" s="208"/>
      <c r="T106" s="208"/>
      <c r="U106" s="209"/>
      <c r="V106" s="248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50"/>
      <c r="AI106" s="190">
        <f t="shared" si="2"/>
        <v>0</v>
      </c>
      <c r="AJ106" s="191"/>
      <c r="AK106" s="191"/>
      <c r="AL106" s="191"/>
      <c r="AM106" s="191"/>
      <c r="AN106" s="191"/>
      <c r="AO106" s="191"/>
      <c r="AP106" s="191"/>
      <c r="AQ106" s="192"/>
      <c r="AR106" s="196"/>
      <c r="AS106" s="197"/>
      <c r="AT106" s="197"/>
      <c r="AU106" s="197"/>
      <c r="AV106" s="197"/>
      <c r="AW106" s="197"/>
      <c r="AX106" s="197"/>
      <c r="AY106" s="198"/>
      <c r="AZ106" s="196"/>
      <c r="BA106" s="197"/>
      <c r="BB106" s="197"/>
      <c r="BC106" s="197"/>
      <c r="BD106" s="197"/>
      <c r="BE106" s="197"/>
      <c r="BF106" s="197"/>
      <c r="BG106" s="198"/>
      <c r="BH106" s="196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8"/>
      <c r="CO106" s="196"/>
      <c r="CP106" s="197"/>
      <c r="CQ106" s="197"/>
      <c r="CR106" s="197"/>
      <c r="CS106" s="197"/>
      <c r="CT106" s="197"/>
      <c r="CU106" s="197"/>
      <c r="CV106" s="198"/>
      <c r="CW106" s="196"/>
      <c r="CX106" s="197"/>
      <c r="CY106" s="197"/>
      <c r="CZ106" s="197"/>
      <c r="DA106" s="197"/>
      <c r="DB106" s="197"/>
      <c r="DC106" s="197"/>
      <c r="DD106" s="198"/>
      <c r="DE106" s="196"/>
      <c r="DF106" s="197"/>
      <c r="DG106" s="197"/>
      <c r="DH106" s="197"/>
      <c r="DI106" s="197"/>
      <c r="DJ106" s="197"/>
      <c r="DK106" s="197"/>
      <c r="DL106" s="198"/>
      <c r="DM106" s="196"/>
      <c r="DN106" s="197"/>
      <c r="DO106" s="197"/>
      <c r="DP106" s="197"/>
      <c r="DQ106" s="197"/>
      <c r="DR106" s="197"/>
      <c r="DS106" s="197"/>
      <c r="DT106" s="198"/>
      <c r="DU106" s="196"/>
      <c r="DV106" s="197"/>
      <c r="DW106" s="197"/>
      <c r="DX106" s="197"/>
      <c r="DY106" s="197"/>
      <c r="DZ106" s="197"/>
      <c r="EA106" s="197"/>
      <c r="EB106" s="251"/>
    </row>
    <row r="107" spans="1:132" s="6" customFormat="1" ht="12.75">
      <c r="A107" s="200" t="s">
        <v>97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179" t="s">
        <v>98</v>
      </c>
      <c r="S107" s="180"/>
      <c r="T107" s="180"/>
      <c r="U107" s="181"/>
      <c r="V107" s="174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6"/>
      <c r="AI107" s="171">
        <f t="shared" si="2"/>
        <v>0</v>
      </c>
      <c r="AJ107" s="172"/>
      <c r="AK107" s="172"/>
      <c r="AL107" s="172"/>
      <c r="AM107" s="172"/>
      <c r="AN107" s="172"/>
      <c r="AO107" s="172"/>
      <c r="AP107" s="172"/>
      <c r="AQ107" s="173"/>
      <c r="AR107" s="167"/>
      <c r="AS107" s="168"/>
      <c r="AT107" s="168"/>
      <c r="AU107" s="168"/>
      <c r="AV107" s="168"/>
      <c r="AW107" s="168"/>
      <c r="AX107" s="168"/>
      <c r="AY107" s="169"/>
      <c r="AZ107" s="167"/>
      <c r="BA107" s="168"/>
      <c r="BB107" s="168"/>
      <c r="BC107" s="168"/>
      <c r="BD107" s="168"/>
      <c r="BE107" s="168"/>
      <c r="BF107" s="168"/>
      <c r="BG107" s="169"/>
      <c r="BH107" s="167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9"/>
      <c r="CO107" s="167"/>
      <c r="CP107" s="168"/>
      <c r="CQ107" s="168"/>
      <c r="CR107" s="168"/>
      <c r="CS107" s="168"/>
      <c r="CT107" s="168"/>
      <c r="CU107" s="168"/>
      <c r="CV107" s="169"/>
      <c r="CW107" s="167"/>
      <c r="CX107" s="168"/>
      <c r="CY107" s="168"/>
      <c r="CZ107" s="168"/>
      <c r="DA107" s="168"/>
      <c r="DB107" s="168"/>
      <c r="DC107" s="168"/>
      <c r="DD107" s="169"/>
      <c r="DE107" s="167"/>
      <c r="DF107" s="168"/>
      <c r="DG107" s="168"/>
      <c r="DH107" s="168"/>
      <c r="DI107" s="168"/>
      <c r="DJ107" s="168"/>
      <c r="DK107" s="168"/>
      <c r="DL107" s="169"/>
      <c r="DM107" s="167"/>
      <c r="DN107" s="168"/>
      <c r="DO107" s="168"/>
      <c r="DP107" s="168"/>
      <c r="DQ107" s="168"/>
      <c r="DR107" s="168"/>
      <c r="DS107" s="168"/>
      <c r="DT107" s="169"/>
      <c r="DU107" s="167"/>
      <c r="DV107" s="168"/>
      <c r="DW107" s="168"/>
      <c r="DX107" s="168"/>
      <c r="DY107" s="168"/>
      <c r="DZ107" s="168"/>
      <c r="EA107" s="168"/>
      <c r="EB107" s="170"/>
    </row>
    <row r="108" spans="1:132" s="6" customFormat="1" ht="12.75" customHeight="1">
      <c r="A108" s="177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83"/>
      <c r="R108" s="179"/>
      <c r="S108" s="180"/>
      <c r="T108" s="180"/>
      <c r="U108" s="181"/>
      <c r="V108" s="174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6"/>
      <c r="AI108" s="171">
        <f t="shared" si="2"/>
        <v>0</v>
      </c>
      <c r="AJ108" s="172"/>
      <c r="AK108" s="172"/>
      <c r="AL108" s="172"/>
      <c r="AM108" s="172"/>
      <c r="AN108" s="172"/>
      <c r="AO108" s="172"/>
      <c r="AP108" s="172"/>
      <c r="AQ108" s="173"/>
      <c r="AR108" s="167"/>
      <c r="AS108" s="168"/>
      <c r="AT108" s="168"/>
      <c r="AU108" s="168"/>
      <c r="AV108" s="168"/>
      <c r="AW108" s="168"/>
      <c r="AX108" s="168"/>
      <c r="AY108" s="169"/>
      <c r="AZ108" s="167"/>
      <c r="BA108" s="168"/>
      <c r="BB108" s="168"/>
      <c r="BC108" s="168"/>
      <c r="BD108" s="168"/>
      <c r="BE108" s="168"/>
      <c r="BF108" s="168"/>
      <c r="BG108" s="169"/>
      <c r="BH108" s="167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9"/>
      <c r="CO108" s="167"/>
      <c r="CP108" s="168"/>
      <c r="CQ108" s="168"/>
      <c r="CR108" s="168"/>
      <c r="CS108" s="168"/>
      <c r="CT108" s="168"/>
      <c r="CU108" s="168"/>
      <c r="CV108" s="169"/>
      <c r="CW108" s="167"/>
      <c r="CX108" s="168"/>
      <c r="CY108" s="168"/>
      <c r="CZ108" s="168"/>
      <c r="DA108" s="168"/>
      <c r="DB108" s="168"/>
      <c r="DC108" s="168"/>
      <c r="DD108" s="169"/>
      <c r="DE108" s="167"/>
      <c r="DF108" s="168"/>
      <c r="DG108" s="168"/>
      <c r="DH108" s="168"/>
      <c r="DI108" s="168"/>
      <c r="DJ108" s="168"/>
      <c r="DK108" s="168"/>
      <c r="DL108" s="169"/>
      <c r="DM108" s="167"/>
      <c r="DN108" s="168"/>
      <c r="DO108" s="168"/>
      <c r="DP108" s="168"/>
      <c r="DQ108" s="168"/>
      <c r="DR108" s="168"/>
      <c r="DS108" s="168"/>
      <c r="DT108" s="169"/>
      <c r="DU108" s="167"/>
      <c r="DV108" s="168"/>
      <c r="DW108" s="168"/>
      <c r="DX108" s="168"/>
      <c r="DY108" s="168"/>
      <c r="DZ108" s="168"/>
      <c r="EA108" s="168"/>
      <c r="EB108" s="170"/>
    </row>
    <row r="109" spans="1:132" s="6" customFormat="1" ht="12.75" customHeight="1">
      <c r="A109" s="202" t="s">
        <v>99</v>
      </c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47"/>
      <c r="R109" s="204" t="s">
        <v>100</v>
      </c>
      <c r="S109" s="205"/>
      <c r="T109" s="205"/>
      <c r="U109" s="206"/>
      <c r="V109" s="239" t="s">
        <v>36</v>
      </c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1"/>
      <c r="AI109" s="187">
        <f t="shared" si="2"/>
        <v>0</v>
      </c>
      <c r="AJ109" s="188"/>
      <c r="AK109" s="188"/>
      <c r="AL109" s="188"/>
      <c r="AM109" s="188"/>
      <c r="AN109" s="188"/>
      <c r="AO109" s="188"/>
      <c r="AP109" s="188"/>
      <c r="AQ109" s="189"/>
      <c r="AR109" s="193"/>
      <c r="AS109" s="194"/>
      <c r="AT109" s="194"/>
      <c r="AU109" s="194"/>
      <c r="AV109" s="194"/>
      <c r="AW109" s="194"/>
      <c r="AX109" s="194"/>
      <c r="AY109" s="195"/>
      <c r="AZ109" s="193"/>
      <c r="BA109" s="194"/>
      <c r="BB109" s="194"/>
      <c r="BC109" s="194"/>
      <c r="BD109" s="194"/>
      <c r="BE109" s="194"/>
      <c r="BF109" s="194"/>
      <c r="BG109" s="195"/>
      <c r="BH109" s="193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5"/>
      <c r="CO109" s="193"/>
      <c r="CP109" s="194"/>
      <c r="CQ109" s="194"/>
      <c r="CR109" s="194"/>
      <c r="CS109" s="194"/>
      <c r="CT109" s="194"/>
      <c r="CU109" s="194"/>
      <c r="CV109" s="195"/>
      <c r="CW109" s="193"/>
      <c r="CX109" s="194"/>
      <c r="CY109" s="194"/>
      <c r="CZ109" s="194"/>
      <c r="DA109" s="194"/>
      <c r="DB109" s="194"/>
      <c r="DC109" s="194"/>
      <c r="DD109" s="195"/>
      <c r="DE109" s="193"/>
      <c r="DF109" s="194"/>
      <c r="DG109" s="194"/>
      <c r="DH109" s="194"/>
      <c r="DI109" s="194"/>
      <c r="DJ109" s="194"/>
      <c r="DK109" s="194"/>
      <c r="DL109" s="195"/>
      <c r="DM109" s="193"/>
      <c r="DN109" s="194"/>
      <c r="DO109" s="194"/>
      <c r="DP109" s="194"/>
      <c r="DQ109" s="194"/>
      <c r="DR109" s="194"/>
      <c r="DS109" s="194"/>
      <c r="DT109" s="195"/>
      <c r="DU109" s="193"/>
      <c r="DV109" s="194"/>
      <c r="DW109" s="194"/>
      <c r="DX109" s="194"/>
      <c r="DY109" s="194"/>
      <c r="DZ109" s="194"/>
      <c r="EA109" s="194"/>
      <c r="EB109" s="231"/>
    </row>
    <row r="110" spans="1:132" s="6" customFormat="1" ht="12.75">
      <c r="A110" s="212" t="s">
        <v>101</v>
      </c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07"/>
      <c r="S110" s="208"/>
      <c r="T110" s="208"/>
      <c r="U110" s="209"/>
      <c r="V110" s="248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50"/>
      <c r="AI110" s="190">
        <f t="shared" si="2"/>
        <v>0</v>
      </c>
      <c r="AJ110" s="191"/>
      <c r="AK110" s="191"/>
      <c r="AL110" s="191"/>
      <c r="AM110" s="191"/>
      <c r="AN110" s="191"/>
      <c r="AO110" s="191"/>
      <c r="AP110" s="191"/>
      <c r="AQ110" s="192"/>
      <c r="AR110" s="196"/>
      <c r="AS110" s="197"/>
      <c r="AT110" s="197"/>
      <c r="AU110" s="197"/>
      <c r="AV110" s="197"/>
      <c r="AW110" s="197"/>
      <c r="AX110" s="197"/>
      <c r="AY110" s="198"/>
      <c r="AZ110" s="196"/>
      <c r="BA110" s="197"/>
      <c r="BB110" s="197"/>
      <c r="BC110" s="197"/>
      <c r="BD110" s="197"/>
      <c r="BE110" s="197"/>
      <c r="BF110" s="197"/>
      <c r="BG110" s="198"/>
      <c r="BH110" s="196"/>
      <c r="BI110" s="197"/>
      <c r="BJ110" s="197"/>
      <c r="BK110" s="197"/>
      <c r="BL110" s="197"/>
      <c r="BM110" s="197"/>
      <c r="BN110" s="197"/>
      <c r="BO110" s="197"/>
      <c r="BP110" s="197"/>
      <c r="BQ110" s="197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7"/>
      <c r="CM110" s="197"/>
      <c r="CN110" s="198"/>
      <c r="CO110" s="196"/>
      <c r="CP110" s="197"/>
      <c r="CQ110" s="197"/>
      <c r="CR110" s="197"/>
      <c r="CS110" s="197"/>
      <c r="CT110" s="197"/>
      <c r="CU110" s="197"/>
      <c r="CV110" s="198"/>
      <c r="CW110" s="196"/>
      <c r="CX110" s="197"/>
      <c r="CY110" s="197"/>
      <c r="CZ110" s="197"/>
      <c r="DA110" s="197"/>
      <c r="DB110" s="197"/>
      <c r="DC110" s="197"/>
      <c r="DD110" s="198"/>
      <c r="DE110" s="196"/>
      <c r="DF110" s="197"/>
      <c r="DG110" s="197"/>
      <c r="DH110" s="197"/>
      <c r="DI110" s="197"/>
      <c r="DJ110" s="197"/>
      <c r="DK110" s="197"/>
      <c r="DL110" s="198"/>
      <c r="DM110" s="196"/>
      <c r="DN110" s="197"/>
      <c r="DO110" s="197"/>
      <c r="DP110" s="197"/>
      <c r="DQ110" s="197"/>
      <c r="DR110" s="197"/>
      <c r="DS110" s="197"/>
      <c r="DT110" s="198"/>
      <c r="DU110" s="196"/>
      <c r="DV110" s="197"/>
      <c r="DW110" s="197"/>
      <c r="DX110" s="197"/>
      <c r="DY110" s="197"/>
      <c r="DZ110" s="197"/>
      <c r="EA110" s="197"/>
      <c r="EB110" s="251"/>
    </row>
    <row r="111" spans="1:132" s="6" customFormat="1" ht="12.75">
      <c r="A111" s="202" t="s">
        <v>102</v>
      </c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4" t="s">
        <v>103</v>
      </c>
      <c r="S111" s="205"/>
      <c r="T111" s="205"/>
      <c r="U111" s="206"/>
      <c r="V111" s="239" t="s">
        <v>36</v>
      </c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1"/>
      <c r="AI111" s="187">
        <f t="shared" si="2"/>
        <v>0</v>
      </c>
      <c r="AJ111" s="188"/>
      <c r="AK111" s="188"/>
      <c r="AL111" s="188"/>
      <c r="AM111" s="188"/>
      <c r="AN111" s="188"/>
      <c r="AO111" s="188"/>
      <c r="AP111" s="188"/>
      <c r="AQ111" s="189"/>
      <c r="AR111" s="193">
        <v>0</v>
      </c>
      <c r="AS111" s="194"/>
      <c r="AT111" s="194"/>
      <c r="AU111" s="194"/>
      <c r="AV111" s="194"/>
      <c r="AW111" s="194"/>
      <c r="AX111" s="194"/>
      <c r="AY111" s="195"/>
      <c r="AZ111" s="193"/>
      <c r="BA111" s="194"/>
      <c r="BB111" s="194"/>
      <c r="BC111" s="194"/>
      <c r="BD111" s="194"/>
      <c r="BE111" s="194"/>
      <c r="BF111" s="194"/>
      <c r="BG111" s="195"/>
      <c r="BH111" s="193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5"/>
      <c r="CO111" s="193"/>
      <c r="CP111" s="194"/>
      <c r="CQ111" s="194"/>
      <c r="CR111" s="194"/>
      <c r="CS111" s="194"/>
      <c r="CT111" s="194"/>
      <c r="CU111" s="194"/>
      <c r="CV111" s="195"/>
      <c r="CW111" s="193"/>
      <c r="CX111" s="194"/>
      <c r="CY111" s="194"/>
      <c r="CZ111" s="194"/>
      <c r="DA111" s="194"/>
      <c r="DB111" s="194"/>
      <c r="DC111" s="194"/>
      <c r="DD111" s="195"/>
      <c r="DE111" s="193"/>
      <c r="DF111" s="194"/>
      <c r="DG111" s="194"/>
      <c r="DH111" s="194"/>
      <c r="DI111" s="194"/>
      <c r="DJ111" s="194"/>
      <c r="DK111" s="194"/>
      <c r="DL111" s="195"/>
      <c r="DM111" s="193"/>
      <c r="DN111" s="194"/>
      <c r="DO111" s="194"/>
      <c r="DP111" s="194"/>
      <c r="DQ111" s="194"/>
      <c r="DR111" s="194"/>
      <c r="DS111" s="194"/>
      <c r="DT111" s="195"/>
      <c r="DU111" s="193"/>
      <c r="DV111" s="194"/>
      <c r="DW111" s="194"/>
      <c r="DX111" s="194"/>
      <c r="DY111" s="194"/>
      <c r="DZ111" s="194"/>
      <c r="EA111" s="194"/>
      <c r="EB111" s="231"/>
    </row>
    <row r="112" spans="1:132" s="6" customFormat="1" ht="13.5" thickBot="1">
      <c r="A112" s="245" t="s">
        <v>101</v>
      </c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36"/>
      <c r="S112" s="237"/>
      <c r="T112" s="237"/>
      <c r="U112" s="238"/>
      <c r="V112" s="242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4"/>
      <c r="AI112" s="233">
        <f t="shared" si="2"/>
        <v>0</v>
      </c>
      <c r="AJ112" s="234"/>
      <c r="AK112" s="234"/>
      <c r="AL112" s="234"/>
      <c r="AM112" s="234"/>
      <c r="AN112" s="234"/>
      <c r="AO112" s="234"/>
      <c r="AP112" s="234"/>
      <c r="AQ112" s="235"/>
      <c r="AR112" s="228"/>
      <c r="AS112" s="229"/>
      <c r="AT112" s="229"/>
      <c r="AU112" s="229"/>
      <c r="AV112" s="229"/>
      <c r="AW112" s="229"/>
      <c r="AX112" s="229"/>
      <c r="AY112" s="230"/>
      <c r="AZ112" s="228"/>
      <c r="BA112" s="229"/>
      <c r="BB112" s="229"/>
      <c r="BC112" s="229"/>
      <c r="BD112" s="229"/>
      <c r="BE112" s="229"/>
      <c r="BF112" s="229"/>
      <c r="BG112" s="230"/>
      <c r="BH112" s="228"/>
      <c r="BI112" s="229"/>
      <c r="BJ112" s="229"/>
      <c r="BK112" s="229"/>
      <c r="BL112" s="229"/>
      <c r="BM112" s="229"/>
      <c r="BN112" s="229"/>
      <c r="BO112" s="229"/>
      <c r="BP112" s="229"/>
      <c r="BQ112" s="229"/>
      <c r="BR112" s="229"/>
      <c r="BS112" s="229"/>
      <c r="BT112" s="229"/>
      <c r="BU112" s="229"/>
      <c r="BV112" s="229"/>
      <c r="BW112" s="229"/>
      <c r="BX112" s="229"/>
      <c r="BY112" s="229"/>
      <c r="BZ112" s="229"/>
      <c r="CA112" s="229"/>
      <c r="CB112" s="229"/>
      <c r="CC112" s="229"/>
      <c r="CD112" s="229"/>
      <c r="CE112" s="229"/>
      <c r="CF112" s="229"/>
      <c r="CG112" s="229"/>
      <c r="CH112" s="229"/>
      <c r="CI112" s="229"/>
      <c r="CJ112" s="229"/>
      <c r="CK112" s="229"/>
      <c r="CL112" s="229"/>
      <c r="CM112" s="229"/>
      <c r="CN112" s="230"/>
      <c r="CO112" s="228"/>
      <c r="CP112" s="229"/>
      <c r="CQ112" s="229"/>
      <c r="CR112" s="229"/>
      <c r="CS112" s="229"/>
      <c r="CT112" s="229"/>
      <c r="CU112" s="229"/>
      <c r="CV112" s="230"/>
      <c r="CW112" s="228"/>
      <c r="CX112" s="229"/>
      <c r="CY112" s="229"/>
      <c r="CZ112" s="229"/>
      <c r="DA112" s="229"/>
      <c r="DB112" s="229"/>
      <c r="DC112" s="229"/>
      <c r="DD112" s="230"/>
      <c r="DE112" s="228"/>
      <c r="DF112" s="229"/>
      <c r="DG112" s="229"/>
      <c r="DH112" s="229"/>
      <c r="DI112" s="229"/>
      <c r="DJ112" s="229"/>
      <c r="DK112" s="229"/>
      <c r="DL112" s="230"/>
      <c r="DM112" s="228"/>
      <c r="DN112" s="229"/>
      <c r="DO112" s="229"/>
      <c r="DP112" s="229"/>
      <c r="DQ112" s="229"/>
      <c r="DR112" s="229"/>
      <c r="DS112" s="229"/>
      <c r="DT112" s="230"/>
      <c r="DU112" s="228"/>
      <c r="DV112" s="229"/>
      <c r="DW112" s="229"/>
      <c r="DX112" s="229"/>
      <c r="DY112" s="229"/>
      <c r="DZ112" s="229"/>
      <c r="EA112" s="229"/>
      <c r="EB112" s="232"/>
    </row>
    <row r="113" spans="35:132" s="6" customFormat="1" ht="12.75"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</row>
    <row r="114" spans="35:132" s="6" customFormat="1" ht="12.75"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</row>
    <row r="115" spans="10:132" s="6" customFormat="1" ht="15.75">
      <c r="J115" s="363"/>
      <c r="K115" s="363"/>
      <c r="L115" s="363"/>
      <c r="M115" s="363"/>
      <c r="N115" s="363"/>
      <c r="O115" s="363"/>
      <c r="P115" s="363"/>
      <c r="Q115" s="363"/>
      <c r="R115" s="363"/>
      <c r="S115" s="363"/>
      <c r="T115" s="363"/>
      <c r="U115" s="363"/>
      <c r="V115" s="363"/>
      <c r="W115" s="363"/>
      <c r="X115" s="363"/>
      <c r="Y115" s="363"/>
      <c r="Z115" s="363"/>
      <c r="AA115" s="363"/>
      <c r="AB115" s="363"/>
      <c r="AC115" s="363"/>
      <c r="AD115" s="363"/>
      <c r="AE115" s="363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363"/>
      <c r="CR115" s="363"/>
      <c r="CS115" s="363"/>
      <c r="CT115" s="363"/>
      <c r="CU115" s="363"/>
      <c r="CV115" s="363"/>
      <c r="CW115" s="363"/>
      <c r="CX115" s="363"/>
      <c r="CY115" s="363"/>
      <c r="CZ115" s="363"/>
      <c r="DA115" s="363"/>
      <c r="DB115" s="363"/>
      <c r="DC115" s="363"/>
      <c r="DD115" s="363"/>
      <c r="DE115" s="363"/>
      <c r="DF115" s="363"/>
      <c r="DG115" s="363"/>
      <c r="DH115" s="28"/>
      <c r="DI115" s="28"/>
      <c r="DJ115" s="28"/>
      <c r="DK115" s="28"/>
      <c r="DL115" s="28"/>
      <c r="DM115" s="28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</row>
    <row r="116" spans="10:132" s="6" customFormat="1" ht="15.75"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17"/>
      <c r="AG116" s="17"/>
      <c r="AH116" s="17"/>
      <c r="AI116" s="362"/>
      <c r="AJ116" s="362"/>
      <c r="AK116" s="362"/>
      <c r="AL116" s="362"/>
      <c r="AM116" s="362"/>
      <c r="AN116" s="362"/>
      <c r="AO116" s="362"/>
      <c r="AP116" s="362"/>
      <c r="AQ116" s="362"/>
      <c r="AR116" s="362"/>
      <c r="AS116" s="362"/>
      <c r="AT116" s="362"/>
      <c r="AU116" s="362"/>
      <c r="AV116" s="362"/>
      <c r="AW116" s="362"/>
      <c r="AX116" s="362"/>
      <c r="AY116" s="362"/>
      <c r="AZ116" s="362"/>
      <c r="BA116" s="362"/>
      <c r="BB116" s="362"/>
      <c r="BC116" s="362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363"/>
      <c r="CR116" s="363"/>
      <c r="CS116" s="363"/>
      <c r="CT116" s="363"/>
      <c r="CU116" s="363"/>
      <c r="CV116" s="363"/>
      <c r="CW116" s="363"/>
      <c r="CX116" s="363"/>
      <c r="CY116" s="363"/>
      <c r="CZ116" s="363"/>
      <c r="DA116" s="363"/>
      <c r="DB116" s="363"/>
      <c r="DC116" s="363"/>
      <c r="DD116" s="363"/>
      <c r="DE116" s="363"/>
      <c r="DF116" s="363"/>
      <c r="DG116" s="363"/>
      <c r="DH116" s="28"/>
      <c r="DI116" s="28"/>
      <c r="DJ116" s="28"/>
      <c r="DK116" s="28"/>
      <c r="DL116" s="28"/>
      <c r="DM116" s="28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</row>
    <row r="117" spans="10:117" s="6" customFormat="1" ht="15.75"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6"/>
      <c r="DI117" s="16"/>
      <c r="DJ117" s="16"/>
      <c r="DK117" s="16"/>
      <c r="DL117" s="16"/>
      <c r="DM117" s="16"/>
    </row>
    <row r="118" spans="10:117" s="6" customFormat="1" ht="15.75">
      <c r="J118" s="363"/>
      <c r="K118" s="363"/>
      <c r="L118" s="363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363"/>
      <c r="CR118" s="363"/>
      <c r="CS118" s="363"/>
      <c r="CT118" s="363"/>
      <c r="CU118" s="363"/>
      <c r="CV118" s="363"/>
      <c r="CW118" s="363"/>
      <c r="CX118" s="363"/>
      <c r="CY118" s="363"/>
      <c r="CZ118" s="363"/>
      <c r="DA118" s="363"/>
      <c r="DB118" s="363"/>
      <c r="DC118" s="363"/>
      <c r="DD118" s="363"/>
      <c r="DE118" s="363"/>
      <c r="DF118" s="363"/>
      <c r="DG118" s="363"/>
      <c r="DH118" s="16"/>
      <c r="DI118" s="16"/>
      <c r="DJ118" s="16"/>
      <c r="DK118" s="16"/>
      <c r="DL118" s="16"/>
      <c r="DM118" s="16"/>
    </row>
    <row r="119" spans="10:117" s="6" customFormat="1" ht="15.75"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  <c r="AT119" s="362"/>
      <c r="AU119" s="362"/>
      <c r="AV119" s="362"/>
      <c r="AW119" s="362"/>
      <c r="AX119" s="362"/>
      <c r="AY119" s="362"/>
      <c r="AZ119" s="362"/>
      <c r="BA119" s="362"/>
      <c r="BB119" s="362"/>
      <c r="BC119" s="362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363"/>
      <c r="CR119" s="363"/>
      <c r="CS119" s="363"/>
      <c r="CT119" s="363"/>
      <c r="CU119" s="363"/>
      <c r="CV119" s="363"/>
      <c r="CW119" s="363"/>
      <c r="CX119" s="363"/>
      <c r="CY119" s="363"/>
      <c r="CZ119" s="363"/>
      <c r="DA119" s="363"/>
      <c r="DB119" s="363"/>
      <c r="DC119" s="363"/>
      <c r="DD119" s="363"/>
      <c r="DE119" s="363"/>
      <c r="DF119" s="363"/>
      <c r="DG119" s="363"/>
      <c r="DH119" s="16"/>
      <c r="DI119" s="16"/>
      <c r="DJ119" s="16"/>
      <c r="DK119" s="16"/>
      <c r="DL119" s="16"/>
      <c r="DM119" s="16"/>
    </row>
    <row r="120" spans="10:117" s="6" customFormat="1" ht="15.75"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6"/>
      <c r="DI120" s="16"/>
      <c r="DJ120" s="16"/>
      <c r="DK120" s="16"/>
      <c r="DL120" s="16"/>
      <c r="DM120" s="16"/>
    </row>
    <row r="121" spans="10:117" s="6" customFormat="1" ht="15.75">
      <c r="J121" s="363"/>
      <c r="K121" s="363"/>
      <c r="L121" s="363"/>
      <c r="M121" s="363"/>
      <c r="N121" s="363"/>
      <c r="O121" s="363"/>
      <c r="P121" s="363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63"/>
      <c r="AC121" s="363"/>
      <c r="AD121" s="363"/>
      <c r="AE121" s="363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363"/>
      <c r="CR121" s="363"/>
      <c r="CS121" s="363"/>
      <c r="CT121" s="363"/>
      <c r="CU121" s="363"/>
      <c r="CV121" s="363"/>
      <c r="CW121" s="363"/>
      <c r="CX121" s="363"/>
      <c r="CY121" s="363"/>
      <c r="CZ121" s="363"/>
      <c r="DA121" s="363"/>
      <c r="DB121" s="363"/>
      <c r="DC121" s="363"/>
      <c r="DD121" s="363"/>
      <c r="DE121" s="363"/>
      <c r="DF121" s="363"/>
      <c r="DG121" s="363"/>
      <c r="DH121" s="16"/>
      <c r="DI121" s="16"/>
      <c r="DJ121" s="16"/>
      <c r="DK121" s="16"/>
      <c r="DL121" s="16"/>
      <c r="DM121" s="16"/>
    </row>
    <row r="122" spans="10:117" s="6" customFormat="1" ht="15.75"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362"/>
      <c r="AJ122" s="362"/>
      <c r="AK122" s="362"/>
      <c r="AL122" s="362"/>
      <c r="AM122" s="362"/>
      <c r="AN122" s="362"/>
      <c r="AO122" s="362"/>
      <c r="AP122" s="362"/>
      <c r="AQ122" s="362"/>
      <c r="AR122" s="362"/>
      <c r="AS122" s="362"/>
      <c r="AT122" s="362"/>
      <c r="AU122" s="362"/>
      <c r="AV122" s="362"/>
      <c r="AW122" s="362"/>
      <c r="AX122" s="362"/>
      <c r="AY122" s="362"/>
      <c r="AZ122" s="362"/>
      <c r="BA122" s="362"/>
      <c r="BB122" s="362"/>
      <c r="BC122" s="362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363"/>
      <c r="CR122" s="363"/>
      <c r="CS122" s="363"/>
      <c r="CT122" s="363"/>
      <c r="CU122" s="363"/>
      <c r="CV122" s="363"/>
      <c r="CW122" s="363"/>
      <c r="CX122" s="363"/>
      <c r="CY122" s="363"/>
      <c r="CZ122" s="363"/>
      <c r="DA122" s="363"/>
      <c r="DB122" s="363"/>
      <c r="DC122" s="363"/>
      <c r="DD122" s="363"/>
      <c r="DE122" s="363"/>
      <c r="DF122" s="363"/>
      <c r="DG122" s="363"/>
      <c r="DH122" s="16"/>
      <c r="DI122" s="16"/>
      <c r="DJ122" s="16"/>
      <c r="DK122" s="16"/>
      <c r="DL122" s="16"/>
      <c r="DM122" s="16"/>
    </row>
    <row r="123" spans="10:117" s="6" customFormat="1" ht="15.75"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6"/>
      <c r="DI123" s="16"/>
      <c r="DJ123" s="16"/>
      <c r="DK123" s="16"/>
      <c r="DL123" s="16"/>
      <c r="DM123" s="16"/>
    </row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</sheetData>
  <sheetProtection/>
  <mergeCells count="821">
    <mergeCell ref="A94:Q94"/>
    <mergeCell ref="R94:U94"/>
    <mergeCell ref="V94:AH94"/>
    <mergeCell ref="CW95:DD95"/>
    <mergeCell ref="DE95:DL95"/>
    <mergeCell ref="DU95:EB95"/>
    <mergeCell ref="V95:AG95"/>
    <mergeCell ref="AI95:AQ95"/>
    <mergeCell ref="BH95:CN95"/>
    <mergeCell ref="AR95:AY95"/>
    <mergeCell ref="DU94:EB94"/>
    <mergeCell ref="AI94:AQ94"/>
    <mergeCell ref="AR94:AY94"/>
    <mergeCell ref="AZ94:BG94"/>
    <mergeCell ref="BH94:CN94"/>
    <mergeCell ref="CO94:CV94"/>
    <mergeCell ref="CW94:DD94"/>
    <mergeCell ref="DE94:DL94"/>
    <mergeCell ref="DU96:EB96"/>
    <mergeCell ref="A96:Q96"/>
    <mergeCell ref="R96:U96"/>
    <mergeCell ref="V96:AH96"/>
    <mergeCell ref="AI96:AQ96"/>
    <mergeCell ref="AR96:AY96"/>
    <mergeCell ref="DE65:DL65"/>
    <mergeCell ref="CO96:CV96"/>
    <mergeCell ref="CW96:DD96"/>
    <mergeCell ref="DE96:DL96"/>
    <mergeCell ref="DM96:DT96"/>
    <mergeCell ref="DM94:DT94"/>
    <mergeCell ref="DM95:DT95"/>
    <mergeCell ref="CO84:CV84"/>
    <mergeCell ref="DM72:DT72"/>
    <mergeCell ref="CO95:CV95"/>
    <mergeCell ref="A45:Q45"/>
    <mergeCell ref="BH96:CN96"/>
    <mergeCell ref="BH46:CN46"/>
    <mergeCell ref="CO46:CV46"/>
    <mergeCell ref="CW46:DD46"/>
    <mergeCell ref="DE46:DL46"/>
    <mergeCell ref="CW84:DD84"/>
    <mergeCell ref="DE84:DL84"/>
    <mergeCell ref="A95:Q95"/>
    <mergeCell ref="R95:U95"/>
    <mergeCell ref="A46:Q46"/>
    <mergeCell ref="R46:U46"/>
    <mergeCell ref="V46:AH46"/>
    <mergeCell ref="AI46:AQ46"/>
    <mergeCell ref="AR46:AY46"/>
    <mergeCell ref="AZ46:BG46"/>
    <mergeCell ref="DU84:EB84"/>
    <mergeCell ref="V84:AH84"/>
    <mergeCell ref="AI84:AQ84"/>
    <mergeCell ref="AR84:AY84"/>
    <mergeCell ref="AZ84:BG84"/>
    <mergeCell ref="DM45:DT45"/>
    <mergeCell ref="DU45:EB45"/>
    <mergeCell ref="DU46:EB46"/>
    <mergeCell ref="DM46:DT46"/>
    <mergeCell ref="DM84:DT84"/>
    <mergeCell ref="DU65:EB65"/>
    <mergeCell ref="DM64:DT64"/>
    <mergeCell ref="AZ14:BG14"/>
    <mergeCell ref="V27:AH28"/>
    <mergeCell ref="V30:AH31"/>
    <mergeCell ref="DE34:DL36"/>
    <mergeCell ref="V6:AH23"/>
    <mergeCell ref="V24:AH24"/>
    <mergeCell ref="V45:AH45"/>
    <mergeCell ref="DM65:DT65"/>
    <mergeCell ref="V42:AH43"/>
    <mergeCell ref="BH42:CN43"/>
    <mergeCell ref="CW108:DD108"/>
    <mergeCell ref="CO108:CV108"/>
    <mergeCell ref="AR33:AY33"/>
    <mergeCell ref="V34:AH36"/>
    <mergeCell ref="V33:AH33"/>
    <mergeCell ref="V37:AH41"/>
    <mergeCell ref="AR65:AY65"/>
    <mergeCell ref="CO65:CV65"/>
    <mergeCell ref="AR34:AY36"/>
    <mergeCell ref="AZ34:BG36"/>
    <mergeCell ref="AZ37:BG41"/>
    <mergeCell ref="BH34:CN36"/>
    <mergeCell ref="BH37:CN41"/>
    <mergeCell ref="AI37:AQ41"/>
    <mergeCell ref="A65:Q65"/>
    <mergeCell ref="R65:U65"/>
    <mergeCell ref="AI65:AQ65"/>
    <mergeCell ref="V65:AH65"/>
    <mergeCell ref="AR44:AY44"/>
    <mergeCell ref="AZ44:BG44"/>
    <mergeCell ref="A47:Q47"/>
    <mergeCell ref="AI45:AQ45"/>
    <mergeCell ref="AR45:AY45"/>
    <mergeCell ref="AZ45:BG45"/>
    <mergeCell ref="A43:Q43"/>
    <mergeCell ref="BH56:CN56"/>
    <mergeCell ref="AZ49:BG49"/>
    <mergeCell ref="V44:AH44"/>
    <mergeCell ref="V51:AH52"/>
    <mergeCell ref="V53:AH55"/>
    <mergeCell ref="R45:U45"/>
    <mergeCell ref="AI42:AQ43"/>
    <mergeCell ref="A49:Q49"/>
    <mergeCell ref="R49:U49"/>
    <mergeCell ref="R33:U33"/>
    <mergeCell ref="A42:Q42"/>
    <mergeCell ref="R42:U43"/>
    <mergeCell ref="A39:Q39"/>
    <mergeCell ref="A40:Q40"/>
    <mergeCell ref="A41:Q41"/>
    <mergeCell ref="A35:Q35"/>
    <mergeCell ref="A36:Q36"/>
    <mergeCell ref="R34:U36"/>
    <mergeCell ref="R37:U41"/>
    <mergeCell ref="V78:AH79"/>
    <mergeCell ref="V56:AH56"/>
    <mergeCell ref="V57:AH57"/>
    <mergeCell ref="V61:AH62"/>
    <mergeCell ref="V81:AH81"/>
    <mergeCell ref="V82:AH82"/>
    <mergeCell ref="V75:AH77"/>
    <mergeCell ref="V73:AH74"/>
    <mergeCell ref="V72:AH72"/>
    <mergeCell ref="V71:AH71"/>
    <mergeCell ref="A3:EB3"/>
    <mergeCell ref="DM10:EB10"/>
    <mergeCell ref="AZ11:BG11"/>
    <mergeCell ref="A6:Q23"/>
    <mergeCell ref="AZ17:BG17"/>
    <mergeCell ref="BI8:CN23"/>
    <mergeCell ref="AI7:AQ23"/>
    <mergeCell ref="AI6:EB6"/>
    <mergeCell ref="DM11:EB11"/>
    <mergeCell ref="R6:U23"/>
    <mergeCell ref="J115:AE115"/>
    <mergeCell ref="CQ115:DG115"/>
    <mergeCell ref="DM9:EB9"/>
    <mergeCell ref="AR7:EB7"/>
    <mergeCell ref="AZ8:BG8"/>
    <mergeCell ref="AZ10:BG10"/>
    <mergeCell ref="DM8:EB8"/>
    <mergeCell ref="AZ9:BG9"/>
    <mergeCell ref="AZ12:BG12"/>
    <mergeCell ref="V99:AH100"/>
    <mergeCell ref="AI116:BC116"/>
    <mergeCell ref="CQ116:DG116"/>
    <mergeCell ref="AZ16:BG16"/>
    <mergeCell ref="AR57:AY57"/>
    <mergeCell ref="AZ57:BG57"/>
    <mergeCell ref="J118:AE118"/>
    <mergeCell ref="CQ118:DG118"/>
    <mergeCell ref="AI57:AQ57"/>
    <mergeCell ref="A56:Q56"/>
    <mergeCell ref="BH32:CN32"/>
    <mergeCell ref="AI119:BC119"/>
    <mergeCell ref="CQ119:DG119"/>
    <mergeCell ref="CO57:CV57"/>
    <mergeCell ref="CW57:DD57"/>
    <mergeCell ref="DU57:EB57"/>
    <mergeCell ref="J121:AE121"/>
    <mergeCell ref="CQ121:DG121"/>
    <mergeCell ref="A57:Q57"/>
    <mergeCell ref="R57:U57"/>
    <mergeCell ref="BI57:CN57"/>
    <mergeCell ref="DU56:EB56"/>
    <mergeCell ref="CW56:DD56"/>
    <mergeCell ref="DM34:DT36"/>
    <mergeCell ref="DU34:EB36"/>
    <mergeCell ref="DE56:DL56"/>
    <mergeCell ref="DM56:DT56"/>
    <mergeCell ref="DE42:DL43"/>
    <mergeCell ref="DM42:DT43"/>
    <mergeCell ref="DE44:DL44"/>
    <mergeCell ref="DM44:DT44"/>
    <mergeCell ref="AI122:BC122"/>
    <mergeCell ref="CQ122:DG122"/>
    <mergeCell ref="DE64:DL64"/>
    <mergeCell ref="DE57:DL57"/>
    <mergeCell ref="DM57:DT57"/>
    <mergeCell ref="DU12:EB12"/>
    <mergeCell ref="AZ13:BG13"/>
    <mergeCell ref="DE8:DL23"/>
    <mergeCell ref="DM12:DT23"/>
    <mergeCell ref="DU13:EB23"/>
    <mergeCell ref="DU33:EB33"/>
    <mergeCell ref="DE37:DL41"/>
    <mergeCell ref="DM37:DT41"/>
    <mergeCell ref="DU37:EB41"/>
    <mergeCell ref="DU42:EB43"/>
    <mergeCell ref="CO34:CV36"/>
    <mergeCell ref="DM33:DT33"/>
    <mergeCell ref="DE33:DL33"/>
    <mergeCell ref="CW37:DD41"/>
    <mergeCell ref="CO33:CV33"/>
    <mergeCell ref="CW42:DD43"/>
    <mergeCell ref="CW33:DD33"/>
    <mergeCell ref="CW34:DD36"/>
    <mergeCell ref="BH45:CN45"/>
    <mergeCell ref="AR37:AY41"/>
    <mergeCell ref="AZ33:BG33"/>
    <mergeCell ref="AR42:AY43"/>
    <mergeCell ref="AZ42:BG43"/>
    <mergeCell ref="CO42:CV43"/>
    <mergeCell ref="CO37:CV41"/>
    <mergeCell ref="AR32:AY32"/>
    <mergeCell ref="A25:Q25"/>
    <mergeCell ref="R25:U26"/>
    <mergeCell ref="V25:AH26"/>
    <mergeCell ref="AI25:AQ26"/>
    <mergeCell ref="BI33:CN33"/>
    <mergeCell ref="A33:Q33"/>
    <mergeCell ref="V29:AH29"/>
    <mergeCell ref="AR25:AY26"/>
    <mergeCell ref="AZ25:BG26"/>
    <mergeCell ref="BH25:CN26"/>
    <mergeCell ref="CO8:CV23"/>
    <mergeCell ref="A24:Q24"/>
    <mergeCell ref="R24:U24"/>
    <mergeCell ref="AI24:AQ24"/>
    <mergeCell ref="AR24:AY24"/>
    <mergeCell ref="A26:Q26"/>
    <mergeCell ref="CW8:DD23"/>
    <mergeCell ref="AZ18:BG18"/>
    <mergeCell ref="AZ23:BG23"/>
    <mergeCell ref="AZ19:BG19"/>
    <mergeCell ref="AZ24:BG24"/>
    <mergeCell ref="AZ22:BG22"/>
    <mergeCell ref="AZ21:BG21"/>
    <mergeCell ref="AZ15:BG15"/>
    <mergeCell ref="AZ32:BG32"/>
    <mergeCell ref="AZ30:BG31"/>
    <mergeCell ref="CW24:DD24"/>
    <mergeCell ref="CO30:CV31"/>
    <mergeCell ref="CO32:CV32"/>
    <mergeCell ref="CO24:CV24"/>
    <mergeCell ref="CW25:DD26"/>
    <mergeCell ref="BH24:CN24"/>
    <mergeCell ref="AZ29:BG29"/>
    <mergeCell ref="CO25:CV26"/>
    <mergeCell ref="DM24:DT24"/>
    <mergeCell ref="DE32:DL32"/>
    <mergeCell ref="DM32:DT32"/>
    <mergeCell ref="DE27:DL28"/>
    <mergeCell ref="DM27:DT28"/>
    <mergeCell ref="CW32:DD32"/>
    <mergeCell ref="DM30:DT31"/>
    <mergeCell ref="DM25:DT26"/>
    <mergeCell ref="DE25:DL26"/>
    <mergeCell ref="A31:Q31"/>
    <mergeCell ref="A29:Q29"/>
    <mergeCell ref="R29:U29"/>
    <mergeCell ref="AI29:AQ29"/>
    <mergeCell ref="DU32:EB32"/>
    <mergeCell ref="AZ20:BG20"/>
    <mergeCell ref="AR8:AY23"/>
    <mergeCell ref="DU25:EB26"/>
    <mergeCell ref="DU24:EB24"/>
    <mergeCell ref="DE24:DL24"/>
    <mergeCell ref="DU27:EB28"/>
    <mergeCell ref="A28:Q28"/>
    <mergeCell ref="AR27:AY28"/>
    <mergeCell ref="AZ27:BG28"/>
    <mergeCell ref="CO27:CV28"/>
    <mergeCell ref="CW27:DD28"/>
    <mergeCell ref="A27:Q27"/>
    <mergeCell ref="R27:U28"/>
    <mergeCell ref="AI27:AQ28"/>
    <mergeCell ref="BI27:CN28"/>
    <mergeCell ref="AR29:AY29"/>
    <mergeCell ref="CO29:CV29"/>
    <mergeCell ref="DE30:DL31"/>
    <mergeCell ref="AI30:AQ31"/>
    <mergeCell ref="AR30:AY31"/>
    <mergeCell ref="CW29:DD29"/>
    <mergeCell ref="BH29:CN29"/>
    <mergeCell ref="BH30:CN31"/>
    <mergeCell ref="DU30:EB31"/>
    <mergeCell ref="DE29:DL29"/>
    <mergeCell ref="DM29:DT29"/>
    <mergeCell ref="DU29:EB29"/>
    <mergeCell ref="CW30:DD31"/>
    <mergeCell ref="V103:AH104"/>
    <mergeCell ref="AI33:AQ33"/>
    <mergeCell ref="DU44:EB44"/>
    <mergeCell ref="CO50:CV50"/>
    <mergeCell ref="CW50:DD50"/>
    <mergeCell ref="V105:AH106"/>
    <mergeCell ref="V107:AH107"/>
    <mergeCell ref="V49:AH49"/>
    <mergeCell ref="R60:U60"/>
    <mergeCell ref="A62:Q62"/>
    <mergeCell ref="A63:Q63"/>
    <mergeCell ref="V64:AH64"/>
    <mergeCell ref="V70:AH70"/>
    <mergeCell ref="V69:AH69"/>
    <mergeCell ref="A54:Q54"/>
    <mergeCell ref="A30:Q30"/>
    <mergeCell ref="R30:U31"/>
    <mergeCell ref="A34:Q34"/>
    <mergeCell ref="AI34:AQ36"/>
    <mergeCell ref="A37:Q37"/>
    <mergeCell ref="A38:Q38"/>
    <mergeCell ref="AI32:AQ32"/>
    <mergeCell ref="A32:Q32"/>
    <mergeCell ref="R32:U32"/>
    <mergeCell ref="V32:AH32"/>
    <mergeCell ref="V108:AH108"/>
    <mergeCell ref="BH47:CN48"/>
    <mergeCell ref="BH49:CN49"/>
    <mergeCell ref="BH50:CN50"/>
    <mergeCell ref="BH51:CN52"/>
    <mergeCell ref="V102:AH102"/>
    <mergeCell ref="AI53:AQ55"/>
    <mergeCell ref="AR53:AY55"/>
    <mergeCell ref="AZ53:BG55"/>
    <mergeCell ref="AR81:AY81"/>
    <mergeCell ref="A44:Q44"/>
    <mergeCell ref="R44:U44"/>
    <mergeCell ref="AI44:AQ44"/>
    <mergeCell ref="BH44:CN44"/>
    <mergeCell ref="V47:AH48"/>
    <mergeCell ref="DU50:EB50"/>
    <mergeCell ref="AI47:AQ48"/>
    <mergeCell ref="AR47:AY48"/>
    <mergeCell ref="AZ47:BG48"/>
    <mergeCell ref="AR50:AY50"/>
    <mergeCell ref="CO44:CV44"/>
    <mergeCell ref="DE49:DL49"/>
    <mergeCell ref="DM49:DT49"/>
    <mergeCell ref="CW49:DD49"/>
    <mergeCell ref="DE51:DL52"/>
    <mergeCell ref="CO45:CV45"/>
    <mergeCell ref="CW45:DD45"/>
    <mergeCell ref="DE45:DL45"/>
    <mergeCell ref="CO47:CV48"/>
    <mergeCell ref="CW44:DD44"/>
    <mergeCell ref="A48:Q48"/>
    <mergeCell ref="A50:Q50"/>
    <mergeCell ref="R50:U50"/>
    <mergeCell ref="V50:AH50"/>
    <mergeCell ref="AI50:AQ50"/>
    <mergeCell ref="DM51:DT52"/>
    <mergeCell ref="CO49:CV49"/>
    <mergeCell ref="CW51:DD52"/>
    <mergeCell ref="DE50:DL50"/>
    <mergeCell ref="DM50:DT50"/>
    <mergeCell ref="DU49:EB49"/>
    <mergeCell ref="DM47:DT48"/>
    <mergeCell ref="DU47:EB48"/>
    <mergeCell ref="CW47:DD48"/>
    <mergeCell ref="DE47:DL48"/>
    <mergeCell ref="R47:U48"/>
    <mergeCell ref="AI49:AQ49"/>
    <mergeCell ref="AR49:AY49"/>
    <mergeCell ref="A51:Q51"/>
    <mergeCell ref="R51:U52"/>
    <mergeCell ref="AI51:AQ52"/>
    <mergeCell ref="AR51:AY52"/>
    <mergeCell ref="A52:Q52"/>
    <mergeCell ref="AZ51:BG52"/>
    <mergeCell ref="CO51:CV52"/>
    <mergeCell ref="AZ50:BG50"/>
    <mergeCell ref="DU51:EB52"/>
    <mergeCell ref="DE53:DL55"/>
    <mergeCell ref="DM53:DT55"/>
    <mergeCell ref="DU53:EB55"/>
    <mergeCell ref="CW53:DD55"/>
    <mergeCell ref="CO53:CV55"/>
    <mergeCell ref="CO56:CV56"/>
    <mergeCell ref="BH53:CN55"/>
    <mergeCell ref="A55:Q55"/>
    <mergeCell ref="AI61:AQ62"/>
    <mergeCell ref="AR61:AY62"/>
    <mergeCell ref="AZ61:BG62"/>
    <mergeCell ref="R56:U56"/>
    <mergeCell ref="V60:AH60"/>
    <mergeCell ref="AR56:AY56"/>
    <mergeCell ref="AZ56:BG56"/>
    <mergeCell ref="R53:U55"/>
    <mergeCell ref="BI60:CN60"/>
    <mergeCell ref="BH63:CN63"/>
    <mergeCell ref="R63:U63"/>
    <mergeCell ref="V63:AH63"/>
    <mergeCell ref="AI56:AQ56"/>
    <mergeCell ref="AZ60:BG60"/>
    <mergeCell ref="A53:Q53"/>
    <mergeCell ref="DE61:DL62"/>
    <mergeCell ref="DM61:DT62"/>
    <mergeCell ref="DU61:EB62"/>
    <mergeCell ref="DE60:DL60"/>
    <mergeCell ref="DM60:DT60"/>
    <mergeCell ref="DU60:EB60"/>
    <mergeCell ref="A60:Q60"/>
    <mergeCell ref="CO61:CV62"/>
    <mergeCell ref="AR60:AY60"/>
    <mergeCell ref="A61:Q61"/>
    <mergeCell ref="R61:U62"/>
    <mergeCell ref="BH64:CN64"/>
    <mergeCell ref="DE63:DL63"/>
    <mergeCell ref="AI64:AQ64"/>
    <mergeCell ref="AI63:AQ63"/>
    <mergeCell ref="A64:Q64"/>
    <mergeCell ref="R64:U64"/>
    <mergeCell ref="DM63:DT63"/>
    <mergeCell ref="DU63:EB63"/>
    <mergeCell ref="AR63:AY63"/>
    <mergeCell ref="AZ63:BG63"/>
    <mergeCell ref="CO63:CV63"/>
    <mergeCell ref="AR64:AY64"/>
    <mergeCell ref="CW63:DD63"/>
    <mergeCell ref="AZ64:BG64"/>
    <mergeCell ref="CO64:CV64"/>
    <mergeCell ref="CW64:DD64"/>
    <mergeCell ref="DU66:EB67"/>
    <mergeCell ref="A67:Q67"/>
    <mergeCell ref="AR66:AY67"/>
    <mergeCell ref="CO66:CV67"/>
    <mergeCell ref="CW66:DD67"/>
    <mergeCell ref="A66:Q66"/>
    <mergeCell ref="AI66:AQ67"/>
    <mergeCell ref="V66:AH67"/>
    <mergeCell ref="DE66:DL67"/>
    <mergeCell ref="R66:U67"/>
    <mergeCell ref="DM66:DT67"/>
    <mergeCell ref="A74:Q74"/>
    <mergeCell ref="BH73:CN74"/>
    <mergeCell ref="A68:Q68"/>
    <mergeCell ref="R68:U68"/>
    <mergeCell ref="V68:AH68"/>
    <mergeCell ref="AI68:AQ68"/>
    <mergeCell ref="DE73:DL74"/>
    <mergeCell ref="DE72:DL72"/>
    <mergeCell ref="AI72:AQ72"/>
    <mergeCell ref="A73:Q73"/>
    <mergeCell ref="DM73:DT74"/>
    <mergeCell ref="DU73:EB74"/>
    <mergeCell ref="CW72:DD72"/>
    <mergeCell ref="R73:U74"/>
    <mergeCell ref="AI73:AQ74"/>
    <mergeCell ref="AR73:AY74"/>
    <mergeCell ref="CO72:CV72"/>
    <mergeCell ref="DM68:DT68"/>
    <mergeCell ref="DU68:EB68"/>
    <mergeCell ref="DE69:DL69"/>
    <mergeCell ref="DM70:DT70"/>
    <mergeCell ref="DU70:EB70"/>
    <mergeCell ref="DU69:EB69"/>
    <mergeCell ref="DE78:DL79"/>
    <mergeCell ref="CW78:DD79"/>
    <mergeCell ref="AI75:AQ77"/>
    <mergeCell ref="BH75:CN77"/>
    <mergeCell ref="DU75:EB77"/>
    <mergeCell ref="A76:Q76"/>
    <mergeCell ref="A77:Q77"/>
    <mergeCell ref="AR75:AY77"/>
    <mergeCell ref="AZ75:BG77"/>
    <mergeCell ref="CO75:CV77"/>
    <mergeCell ref="A79:Q79"/>
    <mergeCell ref="A82:Q82"/>
    <mergeCell ref="A75:Q75"/>
    <mergeCell ref="R75:U77"/>
    <mergeCell ref="A78:Q78"/>
    <mergeCell ref="A81:Q81"/>
    <mergeCell ref="R81:U81"/>
    <mergeCell ref="R78:U79"/>
    <mergeCell ref="CO81:CV81"/>
    <mergeCell ref="A85:Q85"/>
    <mergeCell ref="R85:U85"/>
    <mergeCell ref="R82:U82"/>
    <mergeCell ref="A84:Q84"/>
    <mergeCell ref="R84:U84"/>
    <mergeCell ref="BH84:CN84"/>
    <mergeCell ref="A83:Q83"/>
    <mergeCell ref="R83:U83"/>
    <mergeCell ref="AR83:AX83"/>
    <mergeCell ref="CO97:CV98"/>
    <mergeCell ref="CW97:DD98"/>
    <mergeCell ref="V97:AH98"/>
    <mergeCell ref="AI97:AQ98"/>
    <mergeCell ref="AI82:AQ82"/>
    <mergeCell ref="AR82:AY82"/>
    <mergeCell ref="V85:AH85"/>
    <mergeCell ref="V89:AH89"/>
    <mergeCell ref="V83:AH83"/>
    <mergeCell ref="R97:U98"/>
    <mergeCell ref="BI72:CN72"/>
    <mergeCell ref="CW82:DD82"/>
    <mergeCell ref="DE82:DL82"/>
    <mergeCell ref="AI85:AQ85"/>
    <mergeCell ref="AR85:AY85"/>
    <mergeCell ref="V86:AH86"/>
    <mergeCell ref="V87:AH87"/>
    <mergeCell ref="V88:AH88"/>
    <mergeCell ref="CW75:DD77"/>
    <mergeCell ref="CO99:CV100"/>
    <mergeCell ref="A72:Q72"/>
    <mergeCell ref="R72:U72"/>
    <mergeCell ref="V80:AH80"/>
    <mergeCell ref="AZ82:BG82"/>
    <mergeCell ref="AI86:AQ86"/>
    <mergeCell ref="AR86:AY86"/>
    <mergeCell ref="AZ86:BG86"/>
    <mergeCell ref="V91:AH91"/>
    <mergeCell ref="V92:AH92"/>
    <mergeCell ref="CW103:DD104"/>
    <mergeCell ref="DE99:DL100"/>
    <mergeCell ref="DM99:DT100"/>
    <mergeCell ref="DM75:DT77"/>
    <mergeCell ref="DM78:DT79"/>
    <mergeCell ref="DE103:DL104"/>
    <mergeCell ref="DM103:DT104"/>
    <mergeCell ref="DE97:DL98"/>
    <mergeCell ref="DE81:DL81"/>
    <mergeCell ref="DE75:DL77"/>
    <mergeCell ref="A104:Q104"/>
    <mergeCell ref="AI101:AQ101"/>
    <mergeCell ref="DU97:EB98"/>
    <mergeCell ref="CW99:DD100"/>
    <mergeCell ref="DU103:EB104"/>
    <mergeCell ref="DE101:DL101"/>
    <mergeCell ref="DM101:DT101"/>
    <mergeCell ref="DU101:EB101"/>
    <mergeCell ref="DU102:EB102"/>
    <mergeCell ref="CW101:DD101"/>
    <mergeCell ref="AR103:AY104"/>
    <mergeCell ref="AZ103:BG104"/>
    <mergeCell ref="CO103:CV104"/>
    <mergeCell ref="DU99:EB100"/>
    <mergeCell ref="A102:Q102"/>
    <mergeCell ref="AR101:AY101"/>
    <mergeCell ref="AZ101:BG101"/>
    <mergeCell ref="CO101:CV101"/>
    <mergeCell ref="R103:U104"/>
    <mergeCell ref="A101:Q101"/>
    <mergeCell ref="R101:U101"/>
    <mergeCell ref="DM81:DT81"/>
    <mergeCell ref="DU81:EB81"/>
    <mergeCell ref="DU80:EB80"/>
    <mergeCell ref="DM85:DT85"/>
    <mergeCell ref="DU85:EB85"/>
    <mergeCell ref="V101:AH101"/>
    <mergeCell ref="DM97:DT98"/>
    <mergeCell ref="AR99:AY100"/>
    <mergeCell ref="AZ99:BG100"/>
    <mergeCell ref="BH105:CN106"/>
    <mergeCell ref="A105:Q105"/>
    <mergeCell ref="R105:U106"/>
    <mergeCell ref="A106:Q106"/>
    <mergeCell ref="A103:Q103"/>
    <mergeCell ref="BH101:CN101"/>
    <mergeCell ref="BH102:CN102"/>
    <mergeCell ref="BH103:CN104"/>
    <mergeCell ref="R102:U102"/>
    <mergeCell ref="AI102:AQ102"/>
    <mergeCell ref="CW105:DD106"/>
    <mergeCell ref="CW107:DD107"/>
    <mergeCell ref="DM105:DT106"/>
    <mergeCell ref="BH107:CN107"/>
    <mergeCell ref="DU105:EB106"/>
    <mergeCell ref="AI105:AQ106"/>
    <mergeCell ref="AR105:AY106"/>
    <mergeCell ref="AZ105:BG106"/>
    <mergeCell ref="CO105:CV106"/>
    <mergeCell ref="DE105:DL106"/>
    <mergeCell ref="AR109:AY110"/>
    <mergeCell ref="AZ109:BG110"/>
    <mergeCell ref="CO109:CV110"/>
    <mergeCell ref="AR107:AY107"/>
    <mergeCell ref="AZ107:BG107"/>
    <mergeCell ref="CO107:CV107"/>
    <mergeCell ref="AZ108:BG108"/>
    <mergeCell ref="BH108:CN108"/>
    <mergeCell ref="BH109:CN110"/>
    <mergeCell ref="DE109:DL110"/>
    <mergeCell ref="DM109:DT110"/>
    <mergeCell ref="DU109:EB110"/>
    <mergeCell ref="DE107:DL107"/>
    <mergeCell ref="DM107:DT107"/>
    <mergeCell ref="DU107:EB107"/>
    <mergeCell ref="DU108:EB108"/>
    <mergeCell ref="DM108:DT108"/>
    <mergeCell ref="DE108:DL108"/>
    <mergeCell ref="A110:Q110"/>
    <mergeCell ref="A111:Q111"/>
    <mergeCell ref="R111:U112"/>
    <mergeCell ref="V111:AH112"/>
    <mergeCell ref="A112:Q112"/>
    <mergeCell ref="CW109:DD110"/>
    <mergeCell ref="A109:Q109"/>
    <mergeCell ref="R109:U110"/>
    <mergeCell ref="V109:AH110"/>
    <mergeCell ref="AI109:AQ110"/>
    <mergeCell ref="CW111:DD112"/>
    <mergeCell ref="DE111:DL112"/>
    <mergeCell ref="DM111:DT112"/>
    <mergeCell ref="DU111:EB112"/>
    <mergeCell ref="AI111:AQ112"/>
    <mergeCell ref="AR111:AY112"/>
    <mergeCell ref="AZ111:BG112"/>
    <mergeCell ref="CO111:CV112"/>
    <mergeCell ref="BH111:CN112"/>
    <mergeCell ref="A71:Q71"/>
    <mergeCell ref="R71:U71"/>
    <mergeCell ref="DU64:EB64"/>
    <mergeCell ref="A69:Q69"/>
    <mergeCell ref="R69:U69"/>
    <mergeCell ref="AI69:AQ69"/>
    <mergeCell ref="AR69:AY69"/>
    <mergeCell ref="AZ69:BG69"/>
    <mergeCell ref="A70:Q70"/>
    <mergeCell ref="R70:U70"/>
    <mergeCell ref="CW81:DD81"/>
    <mergeCell ref="AI81:AQ81"/>
    <mergeCell ref="AZ81:BG81"/>
    <mergeCell ref="BI78:CN79"/>
    <mergeCell ref="BH80:CN80"/>
    <mergeCell ref="DM80:DT80"/>
    <mergeCell ref="AZ80:BG80"/>
    <mergeCell ref="CO80:CV80"/>
    <mergeCell ref="BH81:CN81"/>
    <mergeCell ref="CW80:DD80"/>
    <mergeCell ref="DU78:EB79"/>
    <mergeCell ref="AI70:AQ70"/>
    <mergeCell ref="AR70:AY70"/>
    <mergeCell ref="DE80:DL80"/>
    <mergeCell ref="AZ78:BG79"/>
    <mergeCell ref="CO78:CV79"/>
    <mergeCell ref="AR78:AY79"/>
    <mergeCell ref="DU71:EB71"/>
    <mergeCell ref="AI71:AQ71"/>
    <mergeCell ref="AR71:AY71"/>
    <mergeCell ref="DM82:DT82"/>
    <mergeCell ref="AZ85:BG85"/>
    <mergeCell ref="CO85:CV85"/>
    <mergeCell ref="CO82:CV82"/>
    <mergeCell ref="DU72:EB72"/>
    <mergeCell ref="A80:Q80"/>
    <mergeCell ref="R80:U80"/>
    <mergeCell ref="AI80:AQ80"/>
    <mergeCell ref="AR80:AY80"/>
    <mergeCell ref="AZ72:BG72"/>
    <mergeCell ref="DM86:DT86"/>
    <mergeCell ref="DE86:DL86"/>
    <mergeCell ref="DU86:EB86"/>
    <mergeCell ref="CW86:DD86"/>
    <mergeCell ref="DU82:EB82"/>
    <mergeCell ref="BH85:CN85"/>
    <mergeCell ref="BH86:CN86"/>
    <mergeCell ref="CO86:CV86"/>
    <mergeCell ref="CW85:DD85"/>
    <mergeCell ref="DE85:DL85"/>
    <mergeCell ref="A87:Q87"/>
    <mergeCell ref="R87:U87"/>
    <mergeCell ref="A86:Q86"/>
    <mergeCell ref="R86:U86"/>
    <mergeCell ref="BH87:CN87"/>
    <mergeCell ref="CW87:DD87"/>
    <mergeCell ref="DE87:DL87"/>
    <mergeCell ref="DM87:DT87"/>
    <mergeCell ref="DU87:EB87"/>
    <mergeCell ref="AI87:AQ87"/>
    <mergeCell ref="AR87:AY87"/>
    <mergeCell ref="AZ87:BG87"/>
    <mergeCell ref="CO87:CV87"/>
    <mergeCell ref="DM88:DT88"/>
    <mergeCell ref="DU88:EB88"/>
    <mergeCell ref="AI88:AQ88"/>
    <mergeCell ref="AR88:AY88"/>
    <mergeCell ref="AZ88:BG88"/>
    <mergeCell ref="CO88:CV88"/>
    <mergeCell ref="BH88:CN88"/>
    <mergeCell ref="CW88:DD88"/>
    <mergeCell ref="DE88:DL88"/>
    <mergeCell ref="DM89:DT89"/>
    <mergeCell ref="DU89:EB89"/>
    <mergeCell ref="AI89:AQ89"/>
    <mergeCell ref="AR89:AY89"/>
    <mergeCell ref="AZ89:BG89"/>
    <mergeCell ref="CO89:CV89"/>
    <mergeCell ref="BH89:CN89"/>
    <mergeCell ref="CW89:DD89"/>
    <mergeCell ref="DE89:DL89"/>
    <mergeCell ref="DM90:DT90"/>
    <mergeCell ref="DU90:EB90"/>
    <mergeCell ref="AI90:AQ90"/>
    <mergeCell ref="AR90:AY90"/>
    <mergeCell ref="AZ90:BG90"/>
    <mergeCell ref="CO90:CV90"/>
    <mergeCell ref="BH90:CN90"/>
    <mergeCell ref="A91:Q91"/>
    <mergeCell ref="R91:U91"/>
    <mergeCell ref="CW90:DD90"/>
    <mergeCell ref="DE90:DL90"/>
    <mergeCell ref="A90:Q90"/>
    <mergeCell ref="R90:U90"/>
    <mergeCell ref="BH91:CN91"/>
    <mergeCell ref="CW91:DD91"/>
    <mergeCell ref="DE91:DL91"/>
    <mergeCell ref="V90:AH90"/>
    <mergeCell ref="DM91:DT91"/>
    <mergeCell ref="DU91:EB91"/>
    <mergeCell ref="AI91:AQ91"/>
    <mergeCell ref="AR91:AY91"/>
    <mergeCell ref="AZ91:BG91"/>
    <mergeCell ref="CO91:CV91"/>
    <mergeCell ref="DM92:DT92"/>
    <mergeCell ref="DU92:EB92"/>
    <mergeCell ref="AI92:AQ92"/>
    <mergeCell ref="AR92:AY92"/>
    <mergeCell ref="AZ92:BG92"/>
    <mergeCell ref="CO92:CV92"/>
    <mergeCell ref="BH92:CN92"/>
    <mergeCell ref="CW92:DD92"/>
    <mergeCell ref="DE92:DL92"/>
    <mergeCell ref="A92:Q92"/>
    <mergeCell ref="R92:U92"/>
    <mergeCell ref="BH93:CN93"/>
    <mergeCell ref="CW93:DD93"/>
    <mergeCell ref="DE93:DL93"/>
    <mergeCell ref="V93:AH93"/>
    <mergeCell ref="DU93:EB93"/>
    <mergeCell ref="AI93:AQ93"/>
    <mergeCell ref="AR93:AY93"/>
    <mergeCell ref="AZ93:BG93"/>
    <mergeCell ref="CO93:CV93"/>
    <mergeCell ref="A93:Q93"/>
    <mergeCell ref="R93:U93"/>
    <mergeCell ref="A99:Q99"/>
    <mergeCell ref="R99:U100"/>
    <mergeCell ref="AI99:AQ100"/>
    <mergeCell ref="BH97:CN98"/>
    <mergeCell ref="A98:Q98"/>
    <mergeCell ref="AR97:AY98"/>
    <mergeCell ref="AZ97:BG98"/>
    <mergeCell ref="BH99:CN100"/>
    <mergeCell ref="A100:Q100"/>
    <mergeCell ref="A97:Q97"/>
    <mergeCell ref="A108:Q108"/>
    <mergeCell ref="R108:U108"/>
    <mergeCell ref="AI108:AQ108"/>
    <mergeCell ref="AR108:AY108"/>
    <mergeCell ref="AR102:AY102"/>
    <mergeCell ref="AZ102:BG102"/>
    <mergeCell ref="A107:Q107"/>
    <mergeCell ref="R107:U107"/>
    <mergeCell ref="AI107:AQ107"/>
    <mergeCell ref="AI103:AQ104"/>
    <mergeCell ref="DE102:DL102"/>
    <mergeCell ref="DM102:DT102"/>
    <mergeCell ref="CO102:CV102"/>
    <mergeCell ref="CW102:DD102"/>
    <mergeCell ref="DM69:DT69"/>
    <mergeCell ref="DE71:DL71"/>
    <mergeCell ref="DM71:DT71"/>
    <mergeCell ref="CW69:DD69"/>
    <mergeCell ref="CO69:CV69"/>
    <mergeCell ref="DM93:DT93"/>
    <mergeCell ref="AN4:CQ4"/>
    <mergeCell ref="CO68:CV68"/>
    <mergeCell ref="CW70:DD70"/>
    <mergeCell ref="CW68:DD68"/>
    <mergeCell ref="CW61:DD62"/>
    <mergeCell ref="CW60:DD60"/>
    <mergeCell ref="BI68:CN68"/>
    <mergeCell ref="AR68:AY68"/>
    <mergeCell ref="AZ68:BG68"/>
    <mergeCell ref="AI60:AQ60"/>
    <mergeCell ref="AI78:AQ79"/>
    <mergeCell ref="AR72:AY72"/>
    <mergeCell ref="AZ71:BG71"/>
    <mergeCell ref="CO71:CV71"/>
    <mergeCell ref="CW71:DD71"/>
    <mergeCell ref="BI71:CN71"/>
    <mergeCell ref="AZ73:BG74"/>
    <mergeCell ref="CO73:CV74"/>
    <mergeCell ref="CW73:DD74"/>
    <mergeCell ref="BI69:CN69"/>
    <mergeCell ref="BH70:CN70"/>
    <mergeCell ref="DE70:DL70"/>
    <mergeCell ref="CO60:CV60"/>
    <mergeCell ref="CO59:CV59"/>
    <mergeCell ref="AZ70:BG70"/>
    <mergeCell ref="CO70:CV70"/>
    <mergeCell ref="DE68:DL68"/>
    <mergeCell ref="BI65:CN65"/>
    <mergeCell ref="CW65:DD65"/>
    <mergeCell ref="DU59:EB59"/>
    <mergeCell ref="BL59:CN59"/>
    <mergeCell ref="A59:Q59"/>
    <mergeCell ref="R59:U59"/>
    <mergeCell ref="V59:AH59"/>
    <mergeCell ref="AI59:AQ59"/>
    <mergeCell ref="AR59:AY59"/>
    <mergeCell ref="CW59:DD59"/>
    <mergeCell ref="DE59:DL59"/>
    <mergeCell ref="DM59:DT59"/>
    <mergeCell ref="A58:Q58"/>
    <mergeCell ref="R58:U58"/>
    <mergeCell ref="AI58:AQ58"/>
    <mergeCell ref="AR58:AX58"/>
    <mergeCell ref="BJ58:CN58"/>
    <mergeCell ref="A89:Q89"/>
    <mergeCell ref="R89:U89"/>
    <mergeCell ref="BH82:CN82"/>
    <mergeCell ref="A88:Q88"/>
    <mergeCell ref="R88:U88"/>
    <mergeCell ref="CO58:CV58"/>
    <mergeCell ref="CW58:DD58"/>
    <mergeCell ref="DE58:DL58"/>
    <mergeCell ref="DM58:DT58"/>
    <mergeCell ref="DU58:EB58"/>
    <mergeCell ref="V58:AH58"/>
    <mergeCell ref="DM83:DT83"/>
    <mergeCell ref="DU83:EB83"/>
    <mergeCell ref="AI83:AQ83"/>
    <mergeCell ref="BI83:CN83"/>
    <mergeCell ref="CO83:CV83"/>
    <mergeCell ref="CW83:DD83"/>
    <mergeCell ref="DE83:DL83"/>
  </mergeCells>
  <printOptions/>
  <pageMargins left="0.31496062992125984" right="0.2755905511811024" top="0.4330708661417323" bottom="0.4330708661417323" header="0.5118110236220472" footer="0.5118110236220472"/>
  <pageSetup fitToHeight="3" horizontalDpi="600" verticalDpi="600" orientation="landscape" paperSize="9" scale="89" r:id="rId1"/>
  <rowBreaks count="2" manualBreakCount="2">
    <brk id="46" max="131" man="1"/>
    <brk id="81" max="1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4"/>
  <sheetViews>
    <sheetView tabSelected="1" view="pageBreakPreview" zoomScaleSheetLayoutView="100" zoomScalePageLayoutView="0" workbookViewId="0" topLeftCell="A1">
      <selection activeCell="A11" sqref="A11:L11"/>
    </sheetView>
  </sheetViews>
  <sheetFormatPr defaultColWidth="1.37890625" defaultRowHeight="12.75"/>
  <cols>
    <col min="1" max="16384" width="1.37890625" style="1" customWidth="1"/>
  </cols>
  <sheetData>
    <row r="1" s="6" customFormat="1" ht="12.75">
      <c r="CU1" s="7" t="s">
        <v>138</v>
      </c>
    </row>
    <row r="2" s="6" customFormat="1" ht="12.75"/>
    <row r="3" spans="1:99" ht="15.75">
      <c r="A3" s="370" t="s">
        <v>217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  <c r="BQ3" s="370"/>
      <c r="BR3" s="370"/>
      <c r="BS3" s="370"/>
      <c r="BT3" s="370"/>
      <c r="BU3" s="370"/>
      <c r="BV3" s="370"/>
      <c r="BW3" s="370"/>
      <c r="BX3" s="370"/>
      <c r="BY3" s="370"/>
      <c r="BZ3" s="370"/>
      <c r="CA3" s="370"/>
      <c r="CB3" s="370"/>
      <c r="CC3" s="370"/>
      <c r="CD3" s="370"/>
      <c r="CE3" s="370"/>
      <c r="CF3" s="370"/>
      <c r="CG3" s="370"/>
      <c r="CH3" s="370"/>
      <c r="CI3" s="370"/>
      <c r="CJ3" s="370"/>
      <c r="CK3" s="370"/>
      <c r="CL3" s="370"/>
      <c r="CM3" s="370"/>
      <c r="CN3" s="370"/>
      <c r="CO3" s="370"/>
      <c r="CP3" s="370"/>
      <c r="CQ3" s="370"/>
      <c r="CR3" s="370"/>
      <c r="CS3" s="370"/>
      <c r="CT3" s="370"/>
      <c r="CU3" s="370"/>
    </row>
    <row r="4" spans="38:63" ht="15.75">
      <c r="AL4" s="2" t="s">
        <v>1</v>
      </c>
      <c r="AN4" s="493" t="s">
        <v>287</v>
      </c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4">
        <v>20</v>
      </c>
      <c r="BE4" s="494"/>
      <c r="BF4" s="494"/>
      <c r="BG4" s="493" t="s">
        <v>271</v>
      </c>
      <c r="BH4" s="493"/>
      <c r="BI4" s="493"/>
      <c r="BK4" s="1" t="s">
        <v>2</v>
      </c>
    </row>
    <row r="5" ht="16.5" thickBot="1"/>
    <row r="6" spans="1:99" s="6" customFormat="1" ht="12.75" customHeight="1">
      <c r="A6" s="495" t="s">
        <v>4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7"/>
      <c r="Q6" s="500" t="s">
        <v>173</v>
      </c>
      <c r="R6" s="501"/>
      <c r="S6" s="501"/>
      <c r="T6" s="501"/>
      <c r="U6" s="502"/>
      <c r="V6" s="500" t="s">
        <v>191</v>
      </c>
      <c r="W6" s="501"/>
      <c r="X6" s="501"/>
      <c r="Y6" s="501"/>
      <c r="Z6" s="501"/>
      <c r="AA6" s="502"/>
      <c r="AB6" s="509" t="s">
        <v>139</v>
      </c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0"/>
      <c r="BV6" s="510"/>
      <c r="BW6" s="510"/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0"/>
      <c r="CN6" s="510"/>
      <c r="CO6" s="510"/>
      <c r="CP6" s="510"/>
      <c r="CQ6" s="510"/>
      <c r="CR6" s="510"/>
      <c r="CS6" s="510"/>
      <c r="CT6" s="510"/>
      <c r="CU6" s="511"/>
    </row>
    <row r="7" spans="1:99" s="6" customFormat="1" ht="12.75">
      <c r="A7" s="498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7"/>
      <c r="Q7" s="503"/>
      <c r="R7" s="504"/>
      <c r="S7" s="504"/>
      <c r="T7" s="504"/>
      <c r="U7" s="505"/>
      <c r="V7" s="503"/>
      <c r="W7" s="504"/>
      <c r="X7" s="504"/>
      <c r="Y7" s="504"/>
      <c r="Z7" s="504"/>
      <c r="AA7" s="505"/>
      <c r="AB7" s="489" t="s">
        <v>140</v>
      </c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1"/>
      <c r="AZ7" s="512" t="s">
        <v>8</v>
      </c>
      <c r="BA7" s="513"/>
      <c r="BB7" s="513"/>
      <c r="BC7" s="513"/>
      <c r="BD7" s="513"/>
      <c r="BE7" s="513"/>
      <c r="BF7" s="513"/>
      <c r="BG7" s="513"/>
      <c r="BH7" s="513"/>
      <c r="BI7" s="513"/>
      <c r="BJ7" s="513"/>
      <c r="BK7" s="513"/>
      <c r="BL7" s="513"/>
      <c r="BM7" s="513"/>
      <c r="BN7" s="513"/>
      <c r="BO7" s="513"/>
      <c r="BP7" s="513"/>
      <c r="BQ7" s="513"/>
      <c r="BR7" s="513"/>
      <c r="BS7" s="513"/>
      <c r="BT7" s="513"/>
      <c r="BU7" s="513"/>
      <c r="BV7" s="513"/>
      <c r="BW7" s="513"/>
      <c r="BX7" s="513"/>
      <c r="BY7" s="513"/>
      <c r="BZ7" s="513"/>
      <c r="CA7" s="513"/>
      <c r="CB7" s="513"/>
      <c r="CC7" s="513"/>
      <c r="CD7" s="513"/>
      <c r="CE7" s="513"/>
      <c r="CF7" s="513"/>
      <c r="CG7" s="513"/>
      <c r="CH7" s="513"/>
      <c r="CI7" s="513"/>
      <c r="CJ7" s="513"/>
      <c r="CK7" s="513"/>
      <c r="CL7" s="513"/>
      <c r="CM7" s="513"/>
      <c r="CN7" s="513"/>
      <c r="CO7" s="513"/>
      <c r="CP7" s="513"/>
      <c r="CQ7" s="513"/>
      <c r="CR7" s="513"/>
      <c r="CS7" s="513"/>
      <c r="CT7" s="513"/>
      <c r="CU7" s="514"/>
    </row>
    <row r="8" spans="1:99" s="6" customFormat="1" ht="12.75">
      <c r="A8" s="498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7"/>
      <c r="Q8" s="503"/>
      <c r="R8" s="504"/>
      <c r="S8" s="504"/>
      <c r="T8" s="504"/>
      <c r="U8" s="505"/>
      <c r="V8" s="503"/>
      <c r="W8" s="504"/>
      <c r="X8" s="504"/>
      <c r="Y8" s="504"/>
      <c r="Z8" s="504"/>
      <c r="AA8" s="505"/>
      <c r="AB8" s="485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7"/>
      <c r="AZ8" s="489" t="s">
        <v>141</v>
      </c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1"/>
      <c r="BX8" s="489" t="s">
        <v>141</v>
      </c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2"/>
    </row>
    <row r="9" spans="1:99" s="6" customFormat="1" ht="12.75">
      <c r="A9" s="498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7"/>
      <c r="Q9" s="503"/>
      <c r="R9" s="504"/>
      <c r="S9" s="504"/>
      <c r="T9" s="504"/>
      <c r="U9" s="505"/>
      <c r="V9" s="503"/>
      <c r="W9" s="504"/>
      <c r="X9" s="504"/>
      <c r="Y9" s="504"/>
      <c r="Z9" s="504"/>
      <c r="AA9" s="505"/>
      <c r="AB9" s="485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7"/>
      <c r="AZ9" s="485" t="s">
        <v>142</v>
      </c>
      <c r="BA9" s="486"/>
      <c r="BB9" s="486"/>
      <c r="BC9" s="486"/>
      <c r="BD9" s="486"/>
      <c r="BE9" s="486"/>
      <c r="BF9" s="486"/>
      <c r="BG9" s="486"/>
      <c r="BH9" s="486"/>
      <c r="BI9" s="486"/>
      <c r="BJ9" s="486"/>
      <c r="BK9" s="486"/>
      <c r="BL9" s="486"/>
      <c r="BM9" s="486"/>
      <c r="BN9" s="486"/>
      <c r="BO9" s="486"/>
      <c r="BP9" s="486"/>
      <c r="BQ9" s="486"/>
      <c r="BR9" s="486"/>
      <c r="BS9" s="486"/>
      <c r="BT9" s="486"/>
      <c r="BU9" s="486"/>
      <c r="BV9" s="486"/>
      <c r="BW9" s="487"/>
      <c r="BX9" s="485" t="s">
        <v>143</v>
      </c>
      <c r="BY9" s="486"/>
      <c r="BZ9" s="486"/>
      <c r="CA9" s="486"/>
      <c r="CB9" s="486"/>
      <c r="CC9" s="486"/>
      <c r="CD9" s="486"/>
      <c r="CE9" s="486"/>
      <c r="CF9" s="486"/>
      <c r="CG9" s="486"/>
      <c r="CH9" s="486"/>
      <c r="CI9" s="486"/>
      <c r="CJ9" s="486"/>
      <c r="CK9" s="486"/>
      <c r="CL9" s="486"/>
      <c r="CM9" s="486"/>
      <c r="CN9" s="486"/>
      <c r="CO9" s="486"/>
      <c r="CP9" s="486"/>
      <c r="CQ9" s="486"/>
      <c r="CR9" s="486"/>
      <c r="CS9" s="486"/>
      <c r="CT9" s="486"/>
      <c r="CU9" s="488"/>
    </row>
    <row r="10" spans="1:99" s="6" customFormat="1" ht="12.75">
      <c r="A10" s="498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7"/>
      <c r="Q10" s="503"/>
      <c r="R10" s="504"/>
      <c r="S10" s="504"/>
      <c r="T10" s="504"/>
      <c r="U10" s="505"/>
      <c r="V10" s="503"/>
      <c r="W10" s="504"/>
      <c r="X10" s="504"/>
      <c r="Y10" s="504"/>
      <c r="Z10" s="504"/>
      <c r="AA10" s="505"/>
      <c r="AB10" s="485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7"/>
      <c r="AZ10" s="485" t="s">
        <v>144</v>
      </c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6"/>
      <c r="BL10" s="486"/>
      <c r="BM10" s="486"/>
      <c r="BN10" s="486"/>
      <c r="BO10" s="486"/>
      <c r="BP10" s="486"/>
      <c r="BQ10" s="486"/>
      <c r="BR10" s="486"/>
      <c r="BS10" s="486"/>
      <c r="BT10" s="486"/>
      <c r="BU10" s="486"/>
      <c r="BV10" s="486"/>
      <c r="BW10" s="487"/>
      <c r="BX10" s="485" t="s">
        <v>145</v>
      </c>
      <c r="BY10" s="486"/>
      <c r="BZ10" s="486"/>
      <c r="CA10" s="486"/>
      <c r="CB10" s="486"/>
      <c r="CC10" s="486"/>
      <c r="CD10" s="486"/>
      <c r="CE10" s="486"/>
      <c r="CF10" s="486"/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6"/>
      <c r="CS10" s="486"/>
      <c r="CT10" s="486"/>
      <c r="CU10" s="488"/>
    </row>
    <row r="11" spans="1:99" s="6" customFormat="1" ht="12.75">
      <c r="A11" s="498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7"/>
      <c r="Q11" s="503"/>
      <c r="R11" s="504"/>
      <c r="S11" s="504"/>
      <c r="T11" s="504"/>
      <c r="U11" s="505"/>
      <c r="V11" s="503"/>
      <c r="W11" s="504"/>
      <c r="X11" s="504"/>
      <c r="Y11" s="504"/>
      <c r="Z11" s="504"/>
      <c r="AA11" s="505"/>
      <c r="AB11" s="485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7"/>
      <c r="AZ11" s="485" t="s">
        <v>146</v>
      </c>
      <c r="BA11" s="486"/>
      <c r="BB11" s="486"/>
      <c r="BC11" s="486"/>
      <c r="BD11" s="486"/>
      <c r="BE11" s="486"/>
      <c r="BF11" s="486"/>
      <c r="BG11" s="486"/>
      <c r="BH11" s="486"/>
      <c r="BI11" s="486"/>
      <c r="BJ11" s="486"/>
      <c r="BK11" s="486"/>
      <c r="BL11" s="486"/>
      <c r="BM11" s="486"/>
      <c r="BN11" s="486"/>
      <c r="BO11" s="486"/>
      <c r="BP11" s="486"/>
      <c r="BQ11" s="486"/>
      <c r="BR11" s="486"/>
      <c r="BS11" s="486"/>
      <c r="BT11" s="486"/>
      <c r="BU11" s="486"/>
      <c r="BV11" s="486"/>
      <c r="BW11" s="487"/>
      <c r="BX11" s="485" t="s">
        <v>147</v>
      </c>
      <c r="BY11" s="486"/>
      <c r="BZ11" s="486"/>
      <c r="CA11" s="486"/>
      <c r="CB11" s="486"/>
      <c r="CC11" s="486"/>
      <c r="CD11" s="486"/>
      <c r="CE11" s="486"/>
      <c r="CF11" s="486"/>
      <c r="CG11" s="486"/>
      <c r="CH11" s="486"/>
      <c r="CI11" s="486"/>
      <c r="CJ11" s="486"/>
      <c r="CK11" s="486"/>
      <c r="CL11" s="486"/>
      <c r="CM11" s="486"/>
      <c r="CN11" s="486"/>
      <c r="CO11" s="486"/>
      <c r="CP11" s="486"/>
      <c r="CQ11" s="486"/>
      <c r="CR11" s="486"/>
      <c r="CS11" s="486"/>
      <c r="CT11" s="486"/>
      <c r="CU11" s="488"/>
    </row>
    <row r="12" spans="1:99" s="6" customFormat="1" ht="12.75">
      <c r="A12" s="498"/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7"/>
      <c r="Q12" s="503"/>
      <c r="R12" s="504"/>
      <c r="S12" s="504"/>
      <c r="T12" s="504"/>
      <c r="U12" s="505"/>
      <c r="V12" s="503"/>
      <c r="W12" s="504"/>
      <c r="X12" s="504"/>
      <c r="Y12" s="504"/>
      <c r="Z12" s="504"/>
      <c r="AA12" s="505"/>
      <c r="AB12" s="481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3"/>
      <c r="AZ12" s="481" t="s">
        <v>148</v>
      </c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3"/>
      <c r="BX12" s="481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4"/>
    </row>
    <row r="13" spans="1:99" s="6" customFormat="1" ht="12.75">
      <c r="A13" s="498"/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7"/>
      <c r="Q13" s="503"/>
      <c r="R13" s="504"/>
      <c r="S13" s="504"/>
      <c r="T13" s="504"/>
      <c r="U13" s="505"/>
      <c r="V13" s="503"/>
      <c r="W13" s="504"/>
      <c r="X13" s="504"/>
      <c r="Y13" s="504"/>
      <c r="Z13" s="504"/>
      <c r="AA13" s="505"/>
      <c r="AB13" s="13"/>
      <c r="AC13" s="11"/>
      <c r="AD13" s="11"/>
      <c r="AE13" s="14" t="s">
        <v>149</v>
      </c>
      <c r="AF13" s="201">
        <v>18</v>
      </c>
      <c r="AG13" s="201"/>
      <c r="AH13" s="11" t="s">
        <v>150</v>
      </c>
      <c r="AI13" s="15"/>
      <c r="AJ13" s="13"/>
      <c r="AK13" s="11"/>
      <c r="AL13" s="11"/>
      <c r="AM13" s="14" t="s">
        <v>149</v>
      </c>
      <c r="AN13" s="201">
        <v>19</v>
      </c>
      <c r="AO13" s="201"/>
      <c r="AP13" s="11" t="s">
        <v>150</v>
      </c>
      <c r="AQ13" s="15"/>
      <c r="AR13" s="13"/>
      <c r="AS13" s="11"/>
      <c r="AT13" s="11"/>
      <c r="AU13" s="14" t="s">
        <v>149</v>
      </c>
      <c r="AV13" s="201">
        <v>20</v>
      </c>
      <c r="AW13" s="201"/>
      <c r="AX13" s="11" t="s">
        <v>150</v>
      </c>
      <c r="AY13" s="15"/>
      <c r="AZ13" s="13"/>
      <c r="BA13" s="11"/>
      <c r="BB13" s="11"/>
      <c r="BC13" s="14" t="s">
        <v>149</v>
      </c>
      <c r="BD13" s="201">
        <v>18</v>
      </c>
      <c r="BE13" s="201"/>
      <c r="BF13" s="11" t="s">
        <v>150</v>
      </c>
      <c r="BG13" s="15"/>
      <c r="BH13" s="13"/>
      <c r="BI13" s="11"/>
      <c r="BJ13" s="11"/>
      <c r="BK13" s="14" t="s">
        <v>149</v>
      </c>
      <c r="BL13" s="201">
        <v>19</v>
      </c>
      <c r="BM13" s="201"/>
      <c r="BN13" s="11" t="s">
        <v>150</v>
      </c>
      <c r="BO13" s="15"/>
      <c r="BP13" s="13"/>
      <c r="BQ13" s="11"/>
      <c r="BR13" s="11"/>
      <c r="BS13" s="14" t="s">
        <v>149</v>
      </c>
      <c r="BT13" s="201">
        <v>20</v>
      </c>
      <c r="BU13" s="201"/>
      <c r="BV13" s="11" t="s">
        <v>150</v>
      </c>
      <c r="BW13" s="15"/>
      <c r="BX13" s="13"/>
      <c r="BY13" s="11"/>
      <c r="BZ13" s="11"/>
      <c r="CA13" s="14" t="s">
        <v>149</v>
      </c>
      <c r="CB13" s="201">
        <v>18</v>
      </c>
      <c r="CC13" s="201"/>
      <c r="CD13" s="11" t="s">
        <v>150</v>
      </c>
      <c r="CE13" s="15"/>
      <c r="CF13" s="13"/>
      <c r="CG13" s="11"/>
      <c r="CH13" s="11"/>
      <c r="CI13" s="14" t="s">
        <v>149</v>
      </c>
      <c r="CJ13" s="201">
        <v>19</v>
      </c>
      <c r="CK13" s="201"/>
      <c r="CL13" s="11" t="s">
        <v>150</v>
      </c>
      <c r="CM13" s="15"/>
      <c r="CN13" s="13"/>
      <c r="CO13" s="11"/>
      <c r="CP13" s="11"/>
      <c r="CQ13" s="14" t="s">
        <v>149</v>
      </c>
      <c r="CR13" s="201">
        <v>20</v>
      </c>
      <c r="CS13" s="201"/>
      <c r="CT13" s="11" t="s">
        <v>150</v>
      </c>
      <c r="CU13" s="25"/>
    </row>
    <row r="14" spans="1:99" s="6" customFormat="1" ht="12.75">
      <c r="A14" s="377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7"/>
      <c r="Q14" s="503"/>
      <c r="R14" s="504"/>
      <c r="S14" s="504"/>
      <c r="T14" s="504"/>
      <c r="U14" s="505"/>
      <c r="V14" s="503"/>
      <c r="W14" s="504"/>
      <c r="X14" s="504"/>
      <c r="Y14" s="504"/>
      <c r="Z14" s="504"/>
      <c r="AA14" s="505"/>
      <c r="AB14" s="485" t="s">
        <v>151</v>
      </c>
      <c r="AC14" s="486"/>
      <c r="AD14" s="486"/>
      <c r="AE14" s="486"/>
      <c r="AF14" s="486"/>
      <c r="AG14" s="486"/>
      <c r="AH14" s="486"/>
      <c r="AI14" s="487"/>
      <c r="AJ14" s="485" t="s">
        <v>152</v>
      </c>
      <c r="AK14" s="486"/>
      <c r="AL14" s="486"/>
      <c r="AM14" s="486"/>
      <c r="AN14" s="486"/>
      <c r="AO14" s="486"/>
      <c r="AP14" s="486"/>
      <c r="AQ14" s="487"/>
      <c r="AR14" s="485" t="s">
        <v>153</v>
      </c>
      <c r="AS14" s="486"/>
      <c r="AT14" s="486"/>
      <c r="AU14" s="486"/>
      <c r="AV14" s="486"/>
      <c r="AW14" s="486"/>
      <c r="AX14" s="486"/>
      <c r="AY14" s="487"/>
      <c r="AZ14" s="485" t="s">
        <v>151</v>
      </c>
      <c r="BA14" s="486"/>
      <c r="BB14" s="486"/>
      <c r="BC14" s="486"/>
      <c r="BD14" s="486"/>
      <c r="BE14" s="486"/>
      <c r="BF14" s="486"/>
      <c r="BG14" s="487"/>
      <c r="BH14" s="485" t="s">
        <v>152</v>
      </c>
      <c r="BI14" s="486"/>
      <c r="BJ14" s="486"/>
      <c r="BK14" s="486"/>
      <c r="BL14" s="486"/>
      <c r="BM14" s="486"/>
      <c r="BN14" s="486"/>
      <c r="BO14" s="487"/>
      <c r="BP14" s="485" t="s">
        <v>153</v>
      </c>
      <c r="BQ14" s="486"/>
      <c r="BR14" s="486"/>
      <c r="BS14" s="486"/>
      <c r="BT14" s="486"/>
      <c r="BU14" s="486"/>
      <c r="BV14" s="486"/>
      <c r="BW14" s="487"/>
      <c r="BX14" s="485" t="s">
        <v>151</v>
      </c>
      <c r="BY14" s="486"/>
      <c r="BZ14" s="486"/>
      <c r="CA14" s="486"/>
      <c r="CB14" s="486"/>
      <c r="CC14" s="486"/>
      <c r="CD14" s="486"/>
      <c r="CE14" s="487"/>
      <c r="CF14" s="485" t="s">
        <v>152</v>
      </c>
      <c r="CG14" s="486"/>
      <c r="CH14" s="486"/>
      <c r="CI14" s="486"/>
      <c r="CJ14" s="486"/>
      <c r="CK14" s="486"/>
      <c r="CL14" s="486"/>
      <c r="CM14" s="487"/>
      <c r="CN14" s="485" t="s">
        <v>153</v>
      </c>
      <c r="CO14" s="486"/>
      <c r="CP14" s="486"/>
      <c r="CQ14" s="486"/>
      <c r="CR14" s="486"/>
      <c r="CS14" s="486"/>
      <c r="CT14" s="486"/>
      <c r="CU14" s="488"/>
    </row>
    <row r="15" spans="1:99" s="6" customFormat="1" ht="12.75">
      <c r="A15" s="498"/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7"/>
      <c r="Q15" s="503"/>
      <c r="R15" s="504"/>
      <c r="S15" s="504"/>
      <c r="T15" s="504"/>
      <c r="U15" s="505"/>
      <c r="V15" s="503"/>
      <c r="W15" s="504"/>
      <c r="X15" s="504"/>
      <c r="Y15" s="504"/>
      <c r="Z15" s="504"/>
      <c r="AA15" s="505"/>
      <c r="AB15" s="485" t="s">
        <v>154</v>
      </c>
      <c r="AC15" s="486"/>
      <c r="AD15" s="486"/>
      <c r="AE15" s="486"/>
      <c r="AF15" s="486"/>
      <c r="AG15" s="486"/>
      <c r="AH15" s="486"/>
      <c r="AI15" s="487"/>
      <c r="AJ15" s="485" t="s">
        <v>155</v>
      </c>
      <c r="AK15" s="486"/>
      <c r="AL15" s="486"/>
      <c r="AM15" s="486"/>
      <c r="AN15" s="486"/>
      <c r="AO15" s="486"/>
      <c r="AP15" s="486"/>
      <c r="AQ15" s="487"/>
      <c r="AR15" s="485" t="s">
        <v>155</v>
      </c>
      <c r="AS15" s="486"/>
      <c r="AT15" s="486"/>
      <c r="AU15" s="486"/>
      <c r="AV15" s="486"/>
      <c r="AW15" s="486"/>
      <c r="AX15" s="486"/>
      <c r="AY15" s="487"/>
      <c r="AZ15" s="485" t="s">
        <v>154</v>
      </c>
      <c r="BA15" s="486"/>
      <c r="BB15" s="486"/>
      <c r="BC15" s="486"/>
      <c r="BD15" s="486"/>
      <c r="BE15" s="486"/>
      <c r="BF15" s="486"/>
      <c r="BG15" s="487"/>
      <c r="BH15" s="485" t="s">
        <v>155</v>
      </c>
      <c r="BI15" s="486"/>
      <c r="BJ15" s="486"/>
      <c r="BK15" s="486"/>
      <c r="BL15" s="486"/>
      <c r="BM15" s="486"/>
      <c r="BN15" s="486"/>
      <c r="BO15" s="487"/>
      <c r="BP15" s="485" t="s">
        <v>155</v>
      </c>
      <c r="BQ15" s="486"/>
      <c r="BR15" s="486"/>
      <c r="BS15" s="486"/>
      <c r="BT15" s="486"/>
      <c r="BU15" s="486"/>
      <c r="BV15" s="486"/>
      <c r="BW15" s="487"/>
      <c r="BX15" s="485" t="s">
        <v>154</v>
      </c>
      <c r="BY15" s="486"/>
      <c r="BZ15" s="486"/>
      <c r="CA15" s="486"/>
      <c r="CB15" s="486"/>
      <c r="CC15" s="486"/>
      <c r="CD15" s="486"/>
      <c r="CE15" s="487"/>
      <c r="CF15" s="485" t="s">
        <v>155</v>
      </c>
      <c r="CG15" s="486"/>
      <c r="CH15" s="486"/>
      <c r="CI15" s="486"/>
      <c r="CJ15" s="486"/>
      <c r="CK15" s="486"/>
      <c r="CL15" s="486"/>
      <c r="CM15" s="487"/>
      <c r="CN15" s="485" t="s">
        <v>155</v>
      </c>
      <c r="CO15" s="486"/>
      <c r="CP15" s="486"/>
      <c r="CQ15" s="486"/>
      <c r="CR15" s="486"/>
      <c r="CS15" s="486"/>
      <c r="CT15" s="486"/>
      <c r="CU15" s="488"/>
    </row>
    <row r="16" spans="1:99" s="6" customFormat="1" ht="12.75">
      <c r="A16" s="499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3"/>
      <c r="Q16" s="506"/>
      <c r="R16" s="507"/>
      <c r="S16" s="507"/>
      <c r="T16" s="507"/>
      <c r="U16" s="508"/>
      <c r="V16" s="506"/>
      <c r="W16" s="507"/>
      <c r="X16" s="507"/>
      <c r="Y16" s="507"/>
      <c r="Z16" s="507"/>
      <c r="AA16" s="508"/>
      <c r="AB16" s="481" t="s">
        <v>156</v>
      </c>
      <c r="AC16" s="482"/>
      <c r="AD16" s="482"/>
      <c r="AE16" s="482"/>
      <c r="AF16" s="482"/>
      <c r="AG16" s="482"/>
      <c r="AH16" s="482"/>
      <c r="AI16" s="483"/>
      <c r="AJ16" s="481" t="s">
        <v>157</v>
      </c>
      <c r="AK16" s="482"/>
      <c r="AL16" s="482"/>
      <c r="AM16" s="482"/>
      <c r="AN16" s="482"/>
      <c r="AO16" s="482"/>
      <c r="AP16" s="482"/>
      <c r="AQ16" s="483"/>
      <c r="AR16" s="481" t="s">
        <v>157</v>
      </c>
      <c r="AS16" s="482"/>
      <c r="AT16" s="482"/>
      <c r="AU16" s="482"/>
      <c r="AV16" s="482"/>
      <c r="AW16" s="482"/>
      <c r="AX16" s="482"/>
      <c r="AY16" s="483"/>
      <c r="AZ16" s="481" t="s">
        <v>156</v>
      </c>
      <c r="BA16" s="482"/>
      <c r="BB16" s="482"/>
      <c r="BC16" s="482"/>
      <c r="BD16" s="482"/>
      <c r="BE16" s="482"/>
      <c r="BF16" s="482"/>
      <c r="BG16" s="483"/>
      <c r="BH16" s="481" t="s">
        <v>157</v>
      </c>
      <c r="BI16" s="482"/>
      <c r="BJ16" s="482"/>
      <c r="BK16" s="482"/>
      <c r="BL16" s="482"/>
      <c r="BM16" s="482"/>
      <c r="BN16" s="482"/>
      <c r="BO16" s="483"/>
      <c r="BP16" s="481" t="s">
        <v>157</v>
      </c>
      <c r="BQ16" s="482"/>
      <c r="BR16" s="482"/>
      <c r="BS16" s="482"/>
      <c r="BT16" s="482"/>
      <c r="BU16" s="482"/>
      <c r="BV16" s="482"/>
      <c r="BW16" s="483"/>
      <c r="BX16" s="481" t="s">
        <v>156</v>
      </c>
      <c r="BY16" s="482"/>
      <c r="BZ16" s="482"/>
      <c r="CA16" s="482"/>
      <c r="CB16" s="482"/>
      <c r="CC16" s="482"/>
      <c r="CD16" s="482"/>
      <c r="CE16" s="483"/>
      <c r="CF16" s="481" t="s">
        <v>157</v>
      </c>
      <c r="CG16" s="482"/>
      <c r="CH16" s="482"/>
      <c r="CI16" s="482"/>
      <c r="CJ16" s="482"/>
      <c r="CK16" s="482"/>
      <c r="CL16" s="482"/>
      <c r="CM16" s="483"/>
      <c r="CN16" s="481" t="s">
        <v>157</v>
      </c>
      <c r="CO16" s="482"/>
      <c r="CP16" s="482"/>
      <c r="CQ16" s="482"/>
      <c r="CR16" s="482"/>
      <c r="CS16" s="482"/>
      <c r="CT16" s="482"/>
      <c r="CU16" s="484"/>
    </row>
    <row r="17" spans="1:99" s="6" customFormat="1" ht="13.5" thickBot="1">
      <c r="A17" s="477">
        <v>1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9"/>
      <c r="Q17" s="480">
        <v>2</v>
      </c>
      <c r="R17" s="478"/>
      <c r="S17" s="478"/>
      <c r="T17" s="478"/>
      <c r="U17" s="479"/>
      <c r="V17" s="480">
        <v>3</v>
      </c>
      <c r="W17" s="478"/>
      <c r="X17" s="478"/>
      <c r="Y17" s="478"/>
      <c r="Z17" s="478"/>
      <c r="AA17" s="479"/>
      <c r="AB17" s="475">
        <v>4</v>
      </c>
      <c r="AC17" s="475"/>
      <c r="AD17" s="475"/>
      <c r="AE17" s="475"/>
      <c r="AF17" s="475"/>
      <c r="AG17" s="475"/>
      <c r="AH17" s="475"/>
      <c r="AI17" s="475"/>
      <c r="AJ17" s="475">
        <v>5</v>
      </c>
      <c r="AK17" s="475"/>
      <c r="AL17" s="475"/>
      <c r="AM17" s="475"/>
      <c r="AN17" s="475"/>
      <c r="AO17" s="475"/>
      <c r="AP17" s="475"/>
      <c r="AQ17" s="475"/>
      <c r="AR17" s="475">
        <v>6</v>
      </c>
      <c r="AS17" s="475"/>
      <c r="AT17" s="475"/>
      <c r="AU17" s="475"/>
      <c r="AV17" s="475"/>
      <c r="AW17" s="475"/>
      <c r="AX17" s="475"/>
      <c r="AY17" s="475"/>
      <c r="AZ17" s="475">
        <v>7</v>
      </c>
      <c r="BA17" s="475"/>
      <c r="BB17" s="475"/>
      <c r="BC17" s="475"/>
      <c r="BD17" s="475"/>
      <c r="BE17" s="475"/>
      <c r="BF17" s="475"/>
      <c r="BG17" s="475"/>
      <c r="BH17" s="475">
        <v>8</v>
      </c>
      <c r="BI17" s="475"/>
      <c r="BJ17" s="475"/>
      <c r="BK17" s="475"/>
      <c r="BL17" s="475"/>
      <c r="BM17" s="475"/>
      <c r="BN17" s="475"/>
      <c r="BO17" s="475"/>
      <c r="BP17" s="475">
        <v>9</v>
      </c>
      <c r="BQ17" s="475"/>
      <c r="BR17" s="475"/>
      <c r="BS17" s="475"/>
      <c r="BT17" s="475"/>
      <c r="BU17" s="475"/>
      <c r="BV17" s="475"/>
      <c r="BW17" s="475"/>
      <c r="BX17" s="475">
        <v>10</v>
      </c>
      <c r="BY17" s="475"/>
      <c r="BZ17" s="475"/>
      <c r="CA17" s="475"/>
      <c r="CB17" s="475"/>
      <c r="CC17" s="475"/>
      <c r="CD17" s="475"/>
      <c r="CE17" s="475"/>
      <c r="CF17" s="475">
        <v>11</v>
      </c>
      <c r="CG17" s="475"/>
      <c r="CH17" s="475"/>
      <c r="CI17" s="475"/>
      <c r="CJ17" s="475"/>
      <c r="CK17" s="475"/>
      <c r="CL17" s="475"/>
      <c r="CM17" s="475"/>
      <c r="CN17" s="475">
        <v>12</v>
      </c>
      <c r="CO17" s="475"/>
      <c r="CP17" s="475"/>
      <c r="CQ17" s="475"/>
      <c r="CR17" s="475"/>
      <c r="CS17" s="475"/>
      <c r="CT17" s="475"/>
      <c r="CU17" s="476"/>
    </row>
    <row r="18" spans="1:99" s="6" customFormat="1" ht="12.75">
      <c r="A18" s="279" t="s">
        <v>158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440" t="s">
        <v>159</v>
      </c>
      <c r="R18" s="441"/>
      <c r="S18" s="441"/>
      <c r="T18" s="441"/>
      <c r="U18" s="442"/>
      <c r="V18" s="447" t="s">
        <v>36</v>
      </c>
      <c r="W18" s="441"/>
      <c r="X18" s="441"/>
      <c r="Y18" s="441"/>
      <c r="Z18" s="441"/>
      <c r="AA18" s="442"/>
      <c r="AB18" s="452">
        <f>AZ18+BX18</f>
        <v>4606371.3</v>
      </c>
      <c r="AC18" s="453"/>
      <c r="AD18" s="453"/>
      <c r="AE18" s="453"/>
      <c r="AF18" s="453"/>
      <c r="AG18" s="453"/>
      <c r="AH18" s="453"/>
      <c r="AI18" s="454"/>
      <c r="AJ18" s="452">
        <f>BH18+CF18</f>
        <v>0</v>
      </c>
      <c r="AK18" s="453"/>
      <c r="AL18" s="453"/>
      <c r="AM18" s="453"/>
      <c r="AN18" s="453"/>
      <c r="AO18" s="453"/>
      <c r="AP18" s="453"/>
      <c r="AQ18" s="454"/>
      <c r="AR18" s="452">
        <f>BP18+CN18</f>
        <v>0</v>
      </c>
      <c r="AS18" s="453"/>
      <c r="AT18" s="453"/>
      <c r="AU18" s="453"/>
      <c r="AV18" s="453"/>
      <c r="AW18" s="453"/>
      <c r="AX18" s="453"/>
      <c r="AY18" s="453"/>
      <c r="AZ18" s="473">
        <f>AZ21+AZ26</f>
        <v>4606371.3</v>
      </c>
      <c r="BA18" s="453"/>
      <c r="BB18" s="453"/>
      <c r="BC18" s="453"/>
      <c r="BD18" s="453"/>
      <c r="BE18" s="453"/>
      <c r="BF18" s="453"/>
      <c r="BG18" s="454"/>
      <c r="BH18" s="452">
        <f>BH21+BH26</f>
        <v>0</v>
      </c>
      <c r="BI18" s="453"/>
      <c r="BJ18" s="453"/>
      <c r="BK18" s="453"/>
      <c r="BL18" s="453"/>
      <c r="BM18" s="453"/>
      <c r="BN18" s="453"/>
      <c r="BO18" s="454"/>
      <c r="BP18" s="452">
        <f>BP21+BP26</f>
        <v>0</v>
      </c>
      <c r="BQ18" s="453"/>
      <c r="BR18" s="453"/>
      <c r="BS18" s="453"/>
      <c r="BT18" s="453"/>
      <c r="BU18" s="453"/>
      <c r="BV18" s="453"/>
      <c r="BW18" s="471"/>
      <c r="BX18" s="453">
        <f>BX21+BX26</f>
        <v>0</v>
      </c>
      <c r="BY18" s="453"/>
      <c r="BZ18" s="453"/>
      <c r="CA18" s="453"/>
      <c r="CB18" s="453"/>
      <c r="CC18" s="453"/>
      <c r="CD18" s="453"/>
      <c r="CE18" s="454"/>
      <c r="CF18" s="452">
        <f>CF21+CF26</f>
        <v>0</v>
      </c>
      <c r="CG18" s="453"/>
      <c r="CH18" s="453"/>
      <c r="CI18" s="453"/>
      <c r="CJ18" s="453"/>
      <c r="CK18" s="453"/>
      <c r="CL18" s="453"/>
      <c r="CM18" s="454"/>
      <c r="CN18" s="452">
        <f>CN21+CN26</f>
        <v>0</v>
      </c>
      <c r="CO18" s="453"/>
      <c r="CP18" s="453"/>
      <c r="CQ18" s="453"/>
      <c r="CR18" s="453"/>
      <c r="CS18" s="453"/>
      <c r="CT18" s="453"/>
      <c r="CU18" s="471"/>
    </row>
    <row r="19" spans="1:99" s="6" customFormat="1" ht="12.75">
      <c r="A19" s="279" t="s">
        <v>160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440"/>
      <c r="R19" s="441"/>
      <c r="S19" s="441"/>
      <c r="T19" s="441"/>
      <c r="U19" s="442"/>
      <c r="V19" s="447"/>
      <c r="W19" s="441"/>
      <c r="X19" s="441"/>
      <c r="Y19" s="441"/>
      <c r="Z19" s="441"/>
      <c r="AA19" s="442"/>
      <c r="AB19" s="452"/>
      <c r="AC19" s="453"/>
      <c r="AD19" s="453"/>
      <c r="AE19" s="453"/>
      <c r="AF19" s="453"/>
      <c r="AG19" s="453"/>
      <c r="AH19" s="453"/>
      <c r="AI19" s="454"/>
      <c r="AJ19" s="452"/>
      <c r="AK19" s="453"/>
      <c r="AL19" s="453"/>
      <c r="AM19" s="453"/>
      <c r="AN19" s="453"/>
      <c r="AO19" s="453"/>
      <c r="AP19" s="453"/>
      <c r="AQ19" s="454"/>
      <c r="AR19" s="452"/>
      <c r="AS19" s="453"/>
      <c r="AT19" s="453"/>
      <c r="AU19" s="453"/>
      <c r="AV19" s="453"/>
      <c r="AW19" s="453"/>
      <c r="AX19" s="453"/>
      <c r="AY19" s="453"/>
      <c r="AZ19" s="473"/>
      <c r="BA19" s="453"/>
      <c r="BB19" s="453"/>
      <c r="BC19" s="453"/>
      <c r="BD19" s="453"/>
      <c r="BE19" s="453"/>
      <c r="BF19" s="453"/>
      <c r="BG19" s="454"/>
      <c r="BH19" s="452"/>
      <c r="BI19" s="453"/>
      <c r="BJ19" s="453"/>
      <c r="BK19" s="453"/>
      <c r="BL19" s="453"/>
      <c r="BM19" s="453"/>
      <c r="BN19" s="453"/>
      <c r="BO19" s="454"/>
      <c r="BP19" s="452"/>
      <c r="BQ19" s="453"/>
      <c r="BR19" s="453"/>
      <c r="BS19" s="453"/>
      <c r="BT19" s="453"/>
      <c r="BU19" s="453"/>
      <c r="BV19" s="453"/>
      <c r="BW19" s="471"/>
      <c r="BX19" s="453"/>
      <c r="BY19" s="453"/>
      <c r="BZ19" s="453"/>
      <c r="CA19" s="453"/>
      <c r="CB19" s="453"/>
      <c r="CC19" s="453"/>
      <c r="CD19" s="453"/>
      <c r="CE19" s="454"/>
      <c r="CF19" s="452"/>
      <c r="CG19" s="453"/>
      <c r="CH19" s="453"/>
      <c r="CI19" s="453"/>
      <c r="CJ19" s="453"/>
      <c r="CK19" s="453"/>
      <c r="CL19" s="453"/>
      <c r="CM19" s="454"/>
      <c r="CN19" s="452"/>
      <c r="CO19" s="453"/>
      <c r="CP19" s="453"/>
      <c r="CQ19" s="453"/>
      <c r="CR19" s="453"/>
      <c r="CS19" s="453"/>
      <c r="CT19" s="453"/>
      <c r="CU19" s="471"/>
    </row>
    <row r="20" spans="1:99" s="6" customFormat="1" ht="12.75">
      <c r="A20" s="212" t="s">
        <v>161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443"/>
      <c r="R20" s="444"/>
      <c r="S20" s="444"/>
      <c r="T20" s="444"/>
      <c r="U20" s="445"/>
      <c r="V20" s="448"/>
      <c r="W20" s="444"/>
      <c r="X20" s="444"/>
      <c r="Y20" s="444"/>
      <c r="Z20" s="444"/>
      <c r="AA20" s="445"/>
      <c r="AB20" s="455"/>
      <c r="AC20" s="456"/>
      <c r="AD20" s="456"/>
      <c r="AE20" s="456"/>
      <c r="AF20" s="456"/>
      <c r="AG20" s="456"/>
      <c r="AH20" s="456"/>
      <c r="AI20" s="457"/>
      <c r="AJ20" s="455"/>
      <c r="AK20" s="456"/>
      <c r="AL20" s="456"/>
      <c r="AM20" s="456"/>
      <c r="AN20" s="456"/>
      <c r="AO20" s="456"/>
      <c r="AP20" s="456"/>
      <c r="AQ20" s="457"/>
      <c r="AR20" s="455"/>
      <c r="AS20" s="456"/>
      <c r="AT20" s="456"/>
      <c r="AU20" s="456"/>
      <c r="AV20" s="456"/>
      <c r="AW20" s="456"/>
      <c r="AX20" s="456"/>
      <c r="AY20" s="456"/>
      <c r="AZ20" s="474"/>
      <c r="BA20" s="456"/>
      <c r="BB20" s="456"/>
      <c r="BC20" s="456"/>
      <c r="BD20" s="456"/>
      <c r="BE20" s="456"/>
      <c r="BF20" s="456"/>
      <c r="BG20" s="457"/>
      <c r="BH20" s="455"/>
      <c r="BI20" s="456"/>
      <c r="BJ20" s="456"/>
      <c r="BK20" s="456"/>
      <c r="BL20" s="456"/>
      <c r="BM20" s="456"/>
      <c r="BN20" s="456"/>
      <c r="BO20" s="457"/>
      <c r="BP20" s="455"/>
      <c r="BQ20" s="456"/>
      <c r="BR20" s="456"/>
      <c r="BS20" s="456"/>
      <c r="BT20" s="456"/>
      <c r="BU20" s="456"/>
      <c r="BV20" s="456"/>
      <c r="BW20" s="472"/>
      <c r="BX20" s="456"/>
      <c r="BY20" s="456"/>
      <c r="BZ20" s="456"/>
      <c r="CA20" s="456"/>
      <c r="CB20" s="456"/>
      <c r="CC20" s="456"/>
      <c r="CD20" s="456"/>
      <c r="CE20" s="457"/>
      <c r="CF20" s="455"/>
      <c r="CG20" s="456"/>
      <c r="CH20" s="456"/>
      <c r="CI20" s="456"/>
      <c r="CJ20" s="456"/>
      <c r="CK20" s="456"/>
      <c r="CL20" s="456"/>
      <c r="CM20" s="457"/>
      <c r="CN20" s="455"/>
      <c r="CO20" s="456"/>
      <c r="CP20" s="456"/>
      <c r="CQ20" s="456"/>
      <c r="CR20" s="456"/>
      <c r="CS20" s="456"/>
      <c r="CT20" s="456"/>
      <c r="CU20" s="472"/>
    </row>
    <row r="21" spans="1:99" s="6" customFormat="1" ht="12.75">
      <c r="A21" s="202" t="s">
        <v>8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437" t="s">
        <v>162</v>
      </c>
      <c r="R21" s="438"/>
      <c r="S21" s="438"/>
      <c r="T21" s="438"/>
      <c r="U21" s="439"/>
      <c r="V21" s="446" t="s">
        <v>36</v>
      </c>
      <c r="W21" s="438"/>
      <c r="X21" s="438"/>
      <c r="Y21" s="438"/>
      <c r="Z21" s="438"/>
      <c r="AA21" s="439"/>
      <c r="AB21" s="449">
        <f>AZ21+BX21</f>
        <v>0</v>
      </c>
      <c r="AC21" s="450"/>
      <c r="AD21" s="450"/>
      <c r="AE21" s="450"/>
      <c r="AF21" s="450"/>
      <c r="AG21" s="450"/>
      <c r="AH21" s="450"/>
      <c r="AI21" s="451"/>
      <c r="AJ21" s="449">
        <f>BH21+CF21</f>
        <v>0</v>
      </c>
      <c r="AK21" s="450"/>
      <c r="AL21" s="450"/>
      <c r="AM21" s="450"/>
      <c r="AN21" s="450"/>
      <c r="AO21" s="450"/>
      <c r="AP21" s="450"/>
      <c r="AQ21" s="451"/>
      <c r="AR21" s="449">
        <f>BP21+CN21</f>
        <v>0</v>
      </c>
      <c r="AS21" s="450"/>
      <c r="AT21" s="450"/>
      <c r="AU21" s="450"/>
      <c r="AV21" s="450"/>
      <c r="AW21" s="450"/>
      <c r="AX21" s="450"/>
      <c r="AY21" s="450"/>
      <c r="AZ21" s="458">
        <v>0</v>
      </c>
      <c r="BA21" s="426"/>
      <c r="BB21" s="426"/>
      <c r="BC21" s="426"/>
      <c r="BD21" s="426"/>
      <c r="BE21" s="426"/>
      <c r="BF21" s="426"/>
      <c r="BG21" s="434"/>
      <c r="BH21" s="425">
        <v>0</v>
      </c>
      <c r="BI21" s="426"/>
      <c r="BJ21" s="426"/>
      <c r="BK21" s="426"/>
      <c r="BL21" s="426"/>
      <c r="BM21" s="426"/>
      <c r="BN21" s="426"/>
      <c r="BO21" s="434"/>
      <c r="BP21" s="425">
        <v>0</v>
      </c>
      <c r="BQ21" s="426"/>
      <c r="BR21" s="426"/>
      <c r="BS21" s="426"/>
      <c r="BT21" s="426"/>
      <c r="BU21" s="426"/>
      <c r="BV21" s="426"/>
      <c r="BW21" s="427"/>
      <c r="BX21" s="458">
        <v>0</v>
      </c>
      <c r="BY21" s="426"/>
      <c r="BZ21" s="426"/>
      <c r="CA21" s="426"/>
      <c r="CB21" s="426"/>
      <c r="CC21" s="426"/>
      <c r="CD21" s="426"/>
      <c r="CE21" s="434"/>
      <c r="CF21" s="425">
        <v>0</v>
      </c>
      <c r="CG21" s="426"/>
      <c r="CH21" s="426"/>
      <c r="CI21" s="426"/>
      <c r="CJ21" s="426"/>
      <c r="CK21" s="426"/>
      <c r="CL21" s="426"/>
      <c r="CM21" s="434"/>
      <c r="CN21" s="425">
        <v>0</v>
      </c>
      <c r="CO21" s="426"/>
      <c r="CP21" s="426"/>
      <c r="CQ21" s="426"/>
      <c r="CR21" s="426"/>
      <c r="CS21" s="426"/>
      <c r="CT21" s="426"/>
      <c r="CU21" s="427"/>
    </row>
    <row r="22" spans="1:99" s="6" customFormat="1" ht="12.75">
      <c r="A22" s="279" t="s">
        <v>163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440"/>
      <c r="R22" s="441"/>
      <c r="S22" s="441"/>
      <c r="T22" s="441"/>
      <c r="U22" s="442"/>
      <c r="V22" s="447"/>
      <c r="W22" s="441"/>
      <c r="X22" s="441"/>
      <c r="Y22" s="441"/>
      <c r="Z22" s="441"/>
      <c r="AA22" s="442"/>
      <c r="AB22" s="452"/>
      <c r="AC22" s="453"/>
      <c r="AD22" s="453"/>
      <c r="AE22" s="453"/>
      <c r="AF22" s="453"/>
      <c r="AG22" s="453"/>
      <c r="AH22" s="453"/>
      <c r="AI22" s="454"/>
      <c r="AJ22" s="452"/>
      <c r="AK22" s="453"/>
      <c r="AL22" s="453"/>
      <c r="AM22" s="453"/>
      <c r="AN22" s="453"/>
      <c r="AO22" s="453"/>
      <c r="AP22" s="453"/>
      <c r="AQ22" s="454"/>
      <c r="AR22" s="452"/>
      <c r="AS22" s="453"/>
      <c r="AT22" s="453"/>
      <c r="AU22" s="453"/>
      <c r="AV22" s="453"/>
      <c r="AW22" s="453"/>
      <c r="AX22" s="453"/>
      <c r="AY22" s="453"/>
      <c r="AZ22" s="459"/>
      <c r="BA22" s="429"/>
      <c r="BB22" s="429"/>
      <c r="BC22" s="429"/>
      <c r="BD22" s="429"/>
      <c r="BE22" s="429"/>
      <c r="BF22" s="429"/>
      <c r="BG22" s="435"/>
      <c r="BH22" s="428"/>
      <c r="BI22" s="429"/>
      <c r="BJ22" s="429"/>
      <c r="BK22" s="429"/>
      <c r="BL22" s="429"/>
      <c r="BM22" s="429"/>
      <c r="BN22" s="429"/>
      <c r="BO22" s="435"/>
      <c r="BP22" s="428"/>
      <c r="BQ22" s="429"/>
      <c r="BR22" s="429"/>
      <c r="BS22" s="429"/>
      <c r="BT22" s="429"/>
      <c r="BU22" s="429"/>
      <c r="BV22" s="429"/>
      <c r="BW22" s="430"/>
      <c r="BX22" s="459"/>
      <c r="BY22" s="429"/>
      <c r="BZ22" s="429"/>
      <c r="CA22" s="429"/>
      <c r="CB22" s="429"/>
      <c r="CC22" s="429"/>
      <c r="CD22" s="429"/>
      <c r="CE22" s="435"/>
      <c r="CF22" s="428"/>
      <c r="CG22" s="429"/>
      <c r="CH22" s="429"/>
      <c r="CI22" s="429"/>
      <c r="CJ22" s="429"/>
      <c r="CK22" s="429"/>
      <c r="CL22" s="429"/>
      <c r="CM22" s="435"/>
      <c r="CN22" s="428"/>
      <c r="CO22" s="429"/>
      <c r="CP22" s="429"/>
      <c r="CQ22" s="429"/>
      <c r="CR22" s="429"/>
      <c r="CS22" s="429"/>
      <c r="CT22" s="429"/>
      <c r="CU22" s="430"/>
    </row>
    <row r="23" spans="1:99" s="6" customFormat="1" ht="12.75">
      <c r="A23" s="279" t="s">
        <v>164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440"/>
      <c r="R23" s="441"/>
      <c r="S23" s="441"/>
      <c r="T23" s="441"/>
      <c r="U23" s="442"/>
      <c r="V23" s="447"/>
      <c r="W23" s="441"/>
      <c r="X23" s="441"/>
      <c r="Y23" s="441"/>
      <c r="Z23" s="441"/>
      <c r="AA23" s="442"/>
      <c r="AB23" s="452"/>
      <c r="AC23" s="453"/>
      <c r="AD23" s="453"/>
      <c r="AE23" s="453"/>
      <c r="AF23" s="453"/>
      <c r="AG23" s="453"/>
      <c r="AH23" s="453"/>
      <c r="AI23" s="454"/>
      <c r="AJ23" s="452"/>
      <c r="AK23" s="453"/>
      <c r="AL23" s="453"/>
      <c r="AM23" s="453"/>
      <c r="AN23" s="453"/>
      <c r="AO23" s="453"/>
      <c r="AP23" s="453"/>
      <c r="AQ23" s="454"/>
      <c r="AR23" s="452"/>
      <c r="AS23" s="453"/>
      <c r="AT23" s="453"/>
      <c r="AU23" s="453"/>
      <c r="AV23" s="453"/>
      <c r="AW23" s="453"/>
      <c r="AX23" s="453"/>
      <c r="AY23" s="453"/>
      <c r="AZ23" s="459"/>
      <c r="BA23" s="429"/>
      <c r="BB23" s="429"/>
      <c r="BC23" s="429"/>
      <c r="BD23" s="429"/>
      <c r="BE23" s="429"/>
      <c r="BF23" s="429"/>
      <c r="BG23" s="435"/>
      <c r="BH23" s="428"/>
      <c r="BI23" s="429"/>
      <c r="BJ23" s="429"/>
      <c r="BK23" s="429"/>
      <c r="BL23" s="429"/>
      <c r="BM23" s="429"/>
      <c r="BN23" s="429"/>
      <c r="BO23" s="435"/>
      <c r="BP23" s="428"/>
      <c r="BQ23" s="429"/>
      <c r="BR23" s="429"/>
      <c r="BS23" s="429"/>
      <c r="BT23" s="429"/>
      <c r="BU23" s="429"/>
      <c r="BV23" s="429"/>
      <c r="BW23" s="430"/>
      <c r="BX23" s="459"/>
      <c r="BY23" s="429"/>
      <c r="BZ23" s="429"/>
      <c r="CA23" s="429"/>
      <c r="CB23" s="429"/>
      <c r="CC23" s="429"/>
      <c r="CD23" s="429"/>
      <c r="CE23" s="435"/>
      <c r="CF23" s="428"/>
      <c r="CG23" s="429"/>
      <c r="CH23" s="429"/>
      <c r="CI23" s="429"/>
      <c r="CJ23" s="429"/>
      <c r="CK23" s="429"/>
      <c r="CL23" s="429"/>
      <c r="CM23" s="435"/>
      <c r="CN23" s="428"/>
      <c r="CO23" s="429"/>
      <c r="CP23" s="429"/>
      <c r="CQ23" s="429"/>
      <c r="CR23" s="429"/>
      <c r="CS23" s="429"/>
      <c r="CT23" s="429"/>
      <c r="CU23" s="430"/>
    </row>
    <row r="24" spans="1:99" s="6" customFormat="1" ht="12.75">
      <c r="A24" s="212" t="s">
        <v>165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443"/>
      <c r="R24" s="444"/>
      <c r="S24" s="444"/>
      <c r="T24" s="444"/>
      <c r="U24" s="445"/>
      <c r="V24" s="448"/>
      <c r="W24" s="444"/>
      <c r="X24" s="444"/>
      <c r="Y24" s="444"/>
      <c r="Z24" s="444"/>
      <c r="AA24" s="445"/>
      <c r="AB24" s="455"/>
      <c r="AC24" s="456"/>
      <c r="AD24" s="456"/>
      <c r="AE24" s="456"/>
      <c r="AF24" s="456"/>
      <c r="AG24" s="456"/>
      <c r="AH24" s="456"/>
      <c r="AI24" s="457"/>
      <c r="AJ24" s="455"/>
      <c r="AK24" s="456"/>
      <c r="AL24" s="456"/>
      <c r="AM24" s="456"/>
      <c r="AN24" s="456"/>
      <c r="AO24" s="456"/>
      <c r="AP24" s="456"/>
      <c r="AQ24" s="457"/>
      <c r="AR24" s="455"/>
      <c r="AS24" s="456"/>
      <c r="AT24" s="456"/>
      <c r="AU24" s="456"/>
      <c r="AV24" s="456"/>
      <c r="AW24" s="456"/>
      <c r="AX24" s="456"/>
      <c r="AY24" s="456"/>
      <c r="AZ24" s="460"/>
      <c r="BA24" s="432"/>
      <c r="BB24" s="432"/>
      <c r="BC24" s="432"/>
      <c r="BD24" s="432"/>
      <c r="BE24" s="432"/>
      <c r="BF24" s="432"/>
      <c r="BG24" s="436"/>
      <c r="BH24" s="431"/>
      <c r="BI24" s="432"/>
      <c r="BJ24" s="432"/>
      <c r="BK24" s="432"/>
      <c r="BL24" s="432"/>
      <c r="BM24" s="432"/>
      <c r="BN24" s="432"/>
      <c r="BO24" s="436"/>
      <c r="BP24" s="431"/>
      <c r="BQ24" s="432"/>
      <c r="BR24" s="432"/>
      <c r="BS24" s="432"/>
      <c r="BT24" s="432"/>
      <c r="BU24" s="432"/>
      <c r="BV24" s="432"/>
      <c r="BW24" s="433"/>
      <c r="BX24" s="460"/>
      <c r="BY24" s="432"/>
      <c r="BZ24" s="432"/>
      <c r="CA24" s="432"/>
      <c r="CB24" s="432"/>
      <c r="CC24" s="432"/>
      <c r="CD24" s="432"/>
      <c r="CE24" s="436"/>
      <c r="CF24" s="431"/>
      <c r="CG24" s="432"/>
      <c r="CH24" s="432"/>
      <c r="CI24" s="432"/>
      <c r="CJ24" s="432"/>
      <c r="CK24" s="432"/>
      <c r="CL24" s="432"/>
      <c r="CM24" s="436"/>
      <c r="CN24" s="431"/>
      <c r="CO24" s="432"/>
      <c r="CP24" s="432"/>
      <c r="CQ24" s="432"/>
      <c r="CR24" s="432"/>
      <c r="CS24" s="432"/>
      <c r="CT24" s="432"/>
      <c r="CU24" s="433"/>
    </row>
    <row r="25" spans="1:99" s="6" customFormat="1" ht="12.75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467"/>
      <c r="R25" s="468"/>
      <c r="S25" s="468"/>
      <c r="T25" s="468"/>
      <c r="U25" s="469"/>
      <c r="V25" s="470"/>
      <c r="W25" s="468"/>
      <c r="X25" s="468"/>
      <c r="Y25" s="468"/>
      <c r="Z25" s="468"/>
      <c r="AA25" s="469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5"/>
      <c r="AZ25" s="466"/>
      <c r="BA25" s="462"/>
      <c r="BB25" s="462"/>
      <c r="BC25" s="462"/>
      <c r="BD25" s="462"/>
      <c r="BE25" s="462"/>
      <c r="BF25" s="462"/>
      <c r="BG25" s="462"/>
      <c r="BH25" s="462"/>
      <c r="BI25" s="462"/>
      <c r="BJ25" s="462"/>
      <c r="BK25" s="462"/>
      <c r="BL25" s="462"/>
      <c r="BM25" s="462"/>
      <c r="BN25" s="462"/>
      <c r="BO25" s="462"/>
      <c r="BP25" s="462"/>
      <c r="BQ25" s="462"/>
      <c r="BR25" s="462"/>
      <c r="BS25" s="462"/>
      <c r="BT25" s="462"/>
      <c r="BU25" s="462"/>
      <c r="BV25" s="462"/>
      <c r="BW25" s="463"/>
      <c r="BX25" s="461"/>
      <c r="BY25" s="462"/>
      <c r="BZ25" s="462"/>
      <c r="CA25" s="462"/>
      <c r="CB25" s="462"/>
      <c r="CC25" s="462"/>
      <c r="CD25" s="462"/>
      <c r="CE25" s="462"/>
      <c r="CF25" s="462"/>
      <c r="CG25" s="462"/>
      <c r="CH25" s="462"/>
      <c r="CI25" s="462"/>
      <c r="CJ25" s="462"/>
      <c r="CK25" s="462"/>
      <c r="CL25" s="462"/>
      <c r="CM25" s="462"/>
      <c r="CN25" s="462"/>
      <c r="CO25" s="462"/>
      <c r="CP25" s="462"/>
      <c r="CQ25" s="462"/>
      <c r="CR25" s="462"/>
      <c r="CS25" s="462"/>
      <c r="CT25" s="462"/>
      <c r="CU25" s="463"/>
    </row>
    <row r="26" spans="1:99" s="6" customFormat="1" ht="12.75">
      <c r="A26" s="202" t="s">
        <v>166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437" t="s">
        <v>167</v>
      </c>
      <c r="R26" s="438"/>
      <c r="S26" s="438"/>
      <c r="T26" s="438"/>
      <c r="U26" s="439"/>
      <c r="V26" s="446" t="s">
        <v>245</v>
      </c>
      <c r="W26" s="438"/>
      <c r="X26" s="438"/>
      <c r="Y26" s="438"/>
      <c r="Z26" s="438"/>
      <c r="AA26" s="439"/>
      <c r="AB26" s="449">
        <f>AZ26+BX26</f>
        <v>4606371.3</v>
      </c>
      <c r="AC26" s="450"/>
      <c r="AD26" s="450"/>
      <c r="AE26" s="450"/>
      <c r="AF26" s="450"/>
      <c r="AG26" s="450"/>
      <c r="AH26" s="450"/>
      <c r="AI26" s="451"/>
      <c r="AJ26" s="449">
        <f>BH26+CF26</f>
        <v>0</v>
      </c>
      <c r="AK26" s="450"/>
      <c r="AL26" s="450"/>
      <c r="AM26" s="450"/>
      <c r="AN26" s="450"/>
      <c r="AO26" s="450"/>
      <c r="AP26" s="450"/>
      <c r="AQ26" s="451"/>
      <c r="AR26" s="449">
        <f>BP26+CN26</f>
        <v>0</v>
      </c>
      <c r="AS26" s="450"/>
      <c r="AT26" s="450"/>
      <c r="AU26" s="450"/>
      <c r="AV26" s="450"/>
      <c r="AW26" s="450"/>
      <c r="AX26" s="450"/>
      <c r="AY26" s="450"/>
      <c r="AZ26" s="458">
        <f>4443699-50000+4200+449270.11-6215.65-14323.81+9100-7285.7+45625.6-400-173260-3100+3298.55+26563.2-58038.75-34344.74-25616.46-2800.05</f>
        <v>4606371.3</v>
      </c>
      <c r="BA26" s="426"/>
      <c r="BB26" s="426"/>
      <c r="BC26" s="426"/>
      <c r="BD26" s="426"/>
      <c r="BE26" s="426"/>
      <c r="BF26" s="426"/>
      <c r="BG26" s="434"/>
      <c r="BH26" s="425">
        <v>0</v>
      </c>
      <c r="BI26" s="426"/>
      <c r="BJ26" s="426"/>
      <c r="BK26" s="426"/>
      <c r="BL26" s="426"/>
      <c r="BM26" s="426"/>
      <c r="BN26" s="426"/>
      <c r="BO26" s="434"/>
      <c r="BP26" s="425">
        <v>0</v>
      </c>
      <c r="BQ26" s="426"/>
      <c r="BR26" s="426"/>
      <c r="BS26" s="426"/>
      <c r="BT26" s="426"/>
      <c r="BU26" s="426"/>
      <c r="BV26" s="426"/>
      <c r="BW26" s="427"/>
      <c r="BX26" s="426">
        <v>0</v>
      </c>
      <c r="BY26" s="426"/>
      <c r="BZ26" s="426"/>
      <c r="CA26" s="426"/>
      <c r="CB26" s="426"/>
      <c r="CC26" s="426"/>
      <c r="CD26" s="426"/>
      <c r="CE26" s="434"/>
      <c r="CF26" s="425">
        <v>0</v>
      </c>
      <c r="CG26" s="426"/>
      <c r="CH26" s="426"/>
      <c r="CI26" s="426"/>
      <c r="CJ26" s="426"/>
      <c r="CK26" s="426"/>
      <c r="CL26" s="426"/>
      <c r="CM26" s="434"/>
      <c r="CN26" s="425">
        <v>0</v>
      </c>
      <c r="CO26" s="426"/>
      <c r="CP26" s="426"/>
      <c r="CQ26" s="426"/>
      <c r="CR26" s="426"/>
      <c r="CS26" s="426"/>
      <c r="CT26" s="426"/>
      <c r="CU26" s="427"/>
    </row>
    <row r="27" spans="1:99" s="6" customFormat="1" ht="12.75">
      <c r="A27" s="279" t="s">
        <v>168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440"/>
      <c r="R27" s="441"/>
      <c r="S27" s="441"/>
      <c r="T27" s="441"/>
      <c r="U27" s="442"/>
      <c r="V27" s="447"/>
      <c r="W27" s="441"/>
      <c r="X27" s="441"/>
      <c r="Y27" s="441"/>
      <c r="Z27" s="441"/>
      <c r="AA27" s="442"/>
      <c r="AB27" s="452"/>
      <c r="AC27" s="453"/>
      <c r="AD27" s="453"/>
      <c r="AE27" s="453"/>
      <c r="AF27" s="453"/>
      <c r="AG27" s="453"/>
      <c r="AH27" s="453"/>
      <c r="AI27" s="454"/>
      <c r="AJ27" s="452"/>
      <c r="AK27" s="453"/>
      <c r="AL27" s="453"/>
      <c r="AM27" s="453"/>
      <c r="AN27" s="453"/>
      <c r="AO27" s="453"/>
      <c r="AP27" s="453"/>
      <c r="AQ27" s="454"/>
      <c r="AR27" s="452"/>
      <c r="AS27" s="453"/>
      <c r="AT27" s="453"/>
      <c r="AU27" s="453"/>
      <c r="AV27" s="453"/>
      <c r="AW27" s="453"/>
      <c r="AX27" s="453"/>
      <c r="AY27" s="453"/>
      <c r="AZ27" s="459"/>
      <c r="BA27" s="429"/>
      <c r="BB27" s="429"/>
      <c r="BC27" s="429"/>
      <c r="BD27" s="429"/>
      <c r="BE27" s="429"/>
      <c r="BF27" s="429"/>
      <c r="BG27" s="435"/>
      <c r="BH27" s="428"/>
      <c r="BI27" s="429"/>
      <c r="BJ27" s="429"/>
      <c r="BK27" s="429"/>
      <c r="BL27" s="429"/>
      <c r="BM27" s="429"/>
      <c r="BN27" s="429"/>
      <c r="BO27" s="435"/>
      <c r="BP27" s="428"/>
      <c r="BQ27" s="429"/>
      <c r="BR27" s="429"/>
      <c r="BS27" s="429"/>
      <c r="BT27" s="429"/>
      <c r="BU27" s="429"/>
      <c r="BV27" s="429"/>
      <c r="BW27" s="430"/>
      <c r="BX27" s="429"/>
      <c r="BY27" s="429"/>
      <c r="BZ27" s="429"/>
      <c r="CA27" s="429"/>
      <c r="CB27" s="429"/>
      <c r="CC27" s="429"/>
      <c r="CD27" s="429"/>
      <c r="CE27" s="435"/>
      <c r="CF27" s="428"/>
      <c r="CG27" s="429"/>
      <c r="CH27" s="429"/>
      <c r="CI27" s="429"/>
      <c r="CJ27" s="429"/>
      <c r="CK27" s="429"/>
      <c r="CL27" s="429"/>
      <c r="CM27" s="435"/>
      <c r="CN27" s="428"/>
      <c r="CO27" s="429"/>
      <c r="CP27" s="429"/>
      <c r="CQ27" s="429"/>
      <c r="CR27" s="429"/>
      <c r="CS27" s="429"/>
      <c r="CT27" s="429"/>
      <c r="CU27" s="430"/>
    </row>
    <row r="28" spans="1:99" s="6" customFormat="1" ht="12.75">
      <c r="A28" s="212" t="s">
        <v>169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443"/>
      <c r="R28" s="444"/>
      <c r="S28" s="444"/>
      <c r="T28" s="444"/>
      <c r="U28" s="445"/>
      <c r="V28" s="448"/>
      <c r="W28" s="444"/>
      <c r="X28" s="444"/>
      <c r="Y28" s="444"/>
      <c r="Z28" s="444"/>
      <c r="AA28" s="445"/>
      <c r="AB28" s="455"/>
      <c r="AC28" s="456"/>
      <c r="AD28" s="456"/>
      <c r="AE28" s="456"/>
      <c r="AF28" s="456"/>
      <c r="AG28" s="456"/>
      <c r="AH28" s="456"/>
      <c r="AI28" s="457"/>
      <c r="AJ28" s="455"/>
      <c r="AK28" s="456"/>
      <c r="AL28" s="456"/>
      <c r="AM28" s="456"/>
      <c r="AN28" s="456"/>
      <c r="AO28" s="456"/>
      <c r="AP28" s="456"/>
      <c r="AQ28" s="457"/>
      <c r="AR28" s="455"/>
      <c r="AS28" s="456"/>
      <c r="AT28" s="456"/>
      <c r="AU28" s="456"/>
      <c r="AV28" s="456"/>
      <c r="AW28" s="456"/>
      <c r="AX28" s="456"/>
      <c r="AY28" s="456"/>
      <c r="AZ28" s="460"/>
      <c r="BA28" s="432"/>
      <c r="BB28" s="432"/>
      <c r="BC28" s="432"/>
      <c r="BD28" s="432"/>
      <c r="BE28" s="432"/>
      <c r="BF28" s="432"/>
      <c r="BG28" s="436"/>
      <c r="BH28" s="431"/>
      <c r="BI28" s="432"/>
      <c r="BJ28" s="432"/>
      <c r="BK28" s="432"/>
      <c r="BL28" s="432"/>
      <c r="BM28" s="432"/>
      <c r="BN28" s="432"/>
      <c r="BO28" s="436"/>
      <c r="BP28" s="431"/>
      <c r="BQ28" s="432"/>
      <c r="BR28" s="432"/>
      <c r="BS28" s="432"/>
      <c r="BT28" s="432"/>
      <c r="BU28" s="432"/>
      <c r="BV28" s="432"/>
      <c r="BW28" s="433"/>
      <c r="BX28" s="432"/>
      <c r="BY28" s="432"/>
      <c r="BZ28" s="432"/>
      <c r="CA28" s="432"/>
      <c r="CB28" s="432"/>
      <c r="CC28" s="432"/>
      <c r="CD28" s="432"/>
      <c r="CE28" s="436"/>
      <c r="CF28" s="431"/>
      <c r="CG28" s="432"/>
      <c r="CH28" s="432"/>
      <c r="CI28" s="432"/>
      <c r="CJ28" s="432"/>
      <c r="CK28" s="432"/>
      <c r="CL28" s="432"/>
      <c r="CM28" s="436"/>
      <c r="CN28" s="431"/>
      <c r="CO28" s="432"/>
      <c r="CP28" s="432"/>
      <c r="CQ28" s="432"/>
      <c r="CR28" s="432"/>
      <c r="CS28" s="432"/>
      <c r="CT28" s="432"/>
      <c r="CU28" s="433"/>
    </row>
    <row r="29" spans="1:99" s="6" customFormat="1" ht="13.5" thickBot="1">
      <c r="A29" s="419"/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1"/>
      <c r="R29" s="422"/>
      <c r="S29" s="422"/>
      <c r="T29" s="422"/>
      <c r="U29" s="423"/>
      <c r="V29" s="424"/>
      <c r="W29" s="422"/>
      <c r="X29" s="422"/>
      <c r="Y29" s="422"/>
      <c r="Z29" s="422"/>
      <c r="AA29" s="423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7"/>
      <c r="AZ29" s="418"/>
      <c r="BA29" s="414"/>
      <c r="BB29" s="414"/>
      <c r="BC29" s="414"/>
      <c r="BD29" s="414"/>
      <c r="BE29" s="414"/>
      <c r="BF29" s="414"/>
      <c r="BG29" s="414"/>
      <c r="BH29" s="414"/>
      <c r="BI29" s="414"/>
      <c r="BJ29" s="414"/>
      <c r="BK29" s="414"/>
      <c r="BL29" s="414"/>
      <c r="BM29" s="414"/>
      <c r="BN29" s="414"/>
      <c r="BO29" s="414"/>
      <c r="BP29" s="414"/>
      <c r="BQ29" s="414"/>
      <c r="BR29" s="414"/>
      <c r="BS29" s="414"/>
      <c r="BT29" s="414"/>
      <c r="BU29" s="414"/>
      <c r="BV29" s="414"/>
      <c r="BW29" s="415"/>
      <c r="BX29" s="416"/>
      <c r="BY29" s="414"/>
      <c r="BZ29" s="414"/>
      <c r="CA29" s="414"/>
      <c r="CB29" s="414"/>
      <c r="CC29" s="414"/>
      <c r="CD29" s="414"/>
      <c r="CE29" s="414"/>
      <c r="CF29" s="414"/>
      <c r="CG29" s="414"/>
      <c r="CH29" s="414"/>
      <c r="CI29" s="414"/>
      <c r="CJ29" s="414"/>
      <c r="CK29" s="414"/>
      <c r="CL29" s="414"/>
      <c r="CM29" s="414"/>
      <c r="CN29" s="414"/>
      <c r="CO29" s="414"/>
      <c r="CP29" s="414"/>
      <c r="CQ29" s="414"/>
      <c r="CR29" s="414"/>
      <c r="CS29" s="414"/>
      <c r="CT29" s="414"/>
      <c r="CU29" s="415"/>
    </row>
    <row r="30" s="6" customFormat="1" ht="12.75"/>
    <row r="31" s="6" customFormat="1" ht="12.75"/>
    <row r="32" spans="10:83" s="6" customFormat="1" ht="12.75"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</row>
    <row r="33" spans="10:83" s="6" customFormat="1" ht="15.75"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16"/>
      <c r="CB33" s="16"/>
      <c r="CC33" s="16"/>
      <c r="CD33" s="16"/>
      <c r="CE33" s="16"/>
    </row>
    <row r="34" spans="10:83" s="6" customFormat="1" ht="15.75"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17"/>
      <c r="AG34" s="17"/>
      <c r="AH34" s="17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362"/>
      <c r="AX34" s="362"/>
      <c r="AY34" s="362"/>
      <c r="AZ34" s="362"/>
      <c r="BA34" s="362"/>
      <c r="BB34" s="362"/>
      <c r="BC34" s="362"/>
      <c r="BD34" s="17"/>
      <c r="BE34" s="17"/>
      <c r="BF34" s="17"/>
      <c r="BG34" s="17"/>
      <c r="BH34" s="17"/>
      <c r="BI34" s="17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16"/>
      <c r="CB34" s="16"/>
      <c r="CC34" s="16"/>
      <c r="CD34" s="16"/>
      <c r="CE34" s="16"/>
    </row>
    <row r="35" spans="10:83" s="6" customFormat="1" ht="15.75"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6"/>
      <c r="CB35" s="16"/>
      <c r="CC35" s="16"/>
      <c r="CD35" s="16"/>
      <c r="CE35" s="16"/>
    </row>
    <row r="36" spans="10:83" s="6" customFormat="1" ht="15.75"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16"/>
      <c r="CB36" s="16"/>
      <c r="CC36" s="16"/>
      <c r="CD36" s="16"/>
      <c r="CE36" s="16"/>
    </row>
    <row r="37" spans="10:83" s="6" customFormat="1" ht="15.75"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17"/>
      <c r="BE37" s="17"/>
      <c r="BF37" s="17"/>
      <c r="BG37" s="17"/>
      <c r="BH37" s="17"/>
      <c r="BI37" s="17"/>
      <c r="BJ37" s="363"/>
      <c r="BK37" s="363"/>
      <c r="BL37" s="363"/>
      <c r="BM37" s="363"/>
      <c r="BN37" s="363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16"/>
      <c r="CB37" s="16"/>
      <c r="CC37" s="16"/>
      <c r="CD37" s="16"/>
      <c r="CE37" s="16"/>
    </row>
    <row r="38" spans="10:83" s="6" customFormat="1" ht="15.75"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6"/>
      <c r="CB38" s="16"/>
      <c r="CC38" s="16"/>
      <c r="CD38" s="16"/>
      <c r="CE38" s="16"/>
    </row>
    <row r="39" spans="10:83" s="6" customFormat="1" ht="15.75"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363"/>
      <c r="BK39" s="363"/>
      <c r="BL39" s="363"/>
      <c r="BM39" s="363"/>
      <c r="BN39" s="363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16"/>
      <c r="CB39" s="16"/>
      <c r="CC39" s="16"/>
      <c r="CD39" s="16"/>
      <c r="CE39" s="16"/>
    </row>
    <row r="40" spans="10:83" s="6" customFormat="1" ht="15.75"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17"/>
      <c r="BE40" s="17"/>
      <c r="BF40" s="17"/>
      <c r="BG40" s="17"/>
      <c r="BH40" s="17"/>
      <c r="BI40" s="17"/>
      <c r="BJ40" s="363"/>
      <c r="BK40" s="363"/>
      <c r="BL40" s="363"/>
      <c r="BM40" s="363"/>
      <c r="BN40" s="363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16"/>
      <c r="CB40" s="16"/>
      <c r="CC40" s="16"/>
      <c r="CD40" s="16"/>
      <c r="CE40" s="16"/>
    </row>
    <row r="41" spans="10:83" s="6" customFormat="1" ht="15.75"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6"/>
      <c r="CB41" s="16"/>
      <c r="CC41" s="16"/>
      <c r="CD41" s="16"/>
      <c r="CE41" s="16"/>
    </row>
    <row r="42" s="6" customFormat="1" ht="12.75"/>
    <row r="43" s="6" customFormat="1" ht="12.75"/>
    <row r="44" s="6" customFormat="1" ht="12.75">
      <c r="AR44" s="6">
        <f>AR45+AR46</f>
        <v>13444872.290000001</v>
      </c>
    </row>
    <row r="45" s="6" customFormat="1" ht="12.75">
      <c r="AR45" s="6">
        <f>4278931.39-100000-14378.97+162225+205000+85000</f>
        <v>4616777.42</v>
      </c>
    </row>
    <row r="46" s="6" customFormat="1" ht="12.75">
      <c r="AR46" s="6">
        <f>8116283.66+154622.37+105716.54-7285.7+263210+113882+258426-400-3100-173260</f>
        <v>8828094.870000001</v>
      </c>
    </row>
    <row r="47" s="6" customFormat="1" ht="12.75"/>
    <row r="48" s="6" customFormat="1" ht="12.75"/>
    <row r="49" s="6" customFormat="1" ht="12.75"/>
    <row r="50" spans="35:44" s="6" customFormat="1" ht="12.75">
      <c r="AI50" s="6">
        <f>AR50+CO50+CW50+DE50+DM50</f>
        <v>12120060.950000001</v>
      </c>
      <c r="AR50" s="6">
        <f>AR51+AR61+AR66+AR78</f>
        <v>12120060.950000001</v>
      </c>
    </row>
    <row r="51" spans="35:44" s="6" customFormat="1" ht="12.75">
      <c r="AI51" s="6">
        <f>AR51+CO51+CW51+DE51+DM51</f>
        <v>9586083.530000001</v>
      </c>
      <c r="AR51" s="6">
        <f>AR53</f>
        <v>9586083.530000001</v>
      </c>
    </row>
    <row r="52" s="6" customFormat="1" ht="12.75"/>
    <row r="53" spans="35:44" s="6" customFormat="1" ht="12.75">
      <c r="AI53" s="6">
        <f>AR53+CO53+CW53+DE53+DM53</f>
        <v>9586083.530000001</v>
      </c>
      <c r="AR53" s="6">
        <f>AR56+AR57+AR60</f>
        <v>9586083.530000001</v>
      </c>
    </row>
    <row r="54" s="6" customFormat="1" ht="12.75"/>
    <row r="55" s="6" customFormat="1" ht="12.75"/>
    <row r="56" s="6" customFormat="1" ht="12.75">
      <c r="AR56" s="6">
        <f>6543117+263210+26415+323081+205000</f>
        <v>7360823</v>
      </c>
    </row>
    <row r="57" s="6" customFormat="1" ht="12.75">
      <c r="AR57" s="6">
        <f>1976021-20797.47+113882-26415+97570+85000</f>
        <v>2225260.5300000003</v>
      </c>
    </row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pans="35:44" s="6" customFormat="1" ht="12.75">
      <c r="AI66" s="6">
        <f>AR66+CO66+CW66+DE66+DM66</f>
        <v>10</v>
      </c>
      <c r="AR66" s="6">
        <f>AR69+AR70+AR72+AR71</f>
        <v>10</v>
      </c>
    </row>
    <row r="67" s="6" customFormat="1" ht="12.75"/>
    <row r="68" s="6" customFormat="1" ht="12.75"/>
    <row r="69" spans="35:44" s="6" customFormat="1" ht="12.75">
      <c r="AI69" s="6">
        <f>AR69+CO69+CW69+DE69+DM69</f>
        <v>10</v>
      </c>
      <c r="AR69" s="6">
        <f>350-41.45-298.55</f>
        <v>10</v>
      </c>
    </row>
    <row r="70" s="6" customFormat="1" ht="12.75">
      <c r="AI70" s="6">
        <f>AR70+CO70+CW70+DE70+DM70</f>
        <v>0</v>
      </c>
    </row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pans="35:44" s="6" customFormat="1" ht="12.75">
      <c r="AI78" s="6">
        <f>AR78+CO78+CW78+DE78+DM78</f>
        <v>2533967.42</v>
      </c>
      <c r="AR78" s="6">
        <f>AR81</f>
        <v>2533967.42</v>
      </c>
    </row>
    <row r="79" s="6" customFormat="1" ht="12.75"/>
    <row r="80" s="6" customFormat="1" ht="12.75"/>
    <row r="81" spans="35:44" s="6" customFormat="1" ht="12.75">
      <c r="AI81" s="6">
        <f>SUM(AI82:AQ96)</f>
        <v>2299795.05</v>
      </c>
      <c r="AR81" s="6">
        <f>AR82+AR85+AR86+AR87+AR88+AR89+AR90+AR91+AR92+AR93+AR84+AR94</f>
        <v>2533967.42</v>
      </c>
    </row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pans="35:44" s="6" customFormat="1" ht="12.75">
      <c r="AI88" s="6">
        <f>AR88+CO88+CW88+DE88+DM88</f>
        <v>241698.5</v>
      </c>
      <c r="AR88" s="6">
        <f>245509+10000-13810.5</f>
        <v>241698.5</v>
      </c>
    </row>
    <row r="89" spans="35:44" s="6" customFormat="1" ht="12.75">
      <c r="AI89" s="6">
        <f>AR89+CO89+CW89+DE89+DM89</f>
        <v>168783.98</v>
      </c>
      <c r="AR89" s="6">
        <f>197160+23500-7300-28300-16276.02</f>
        <v>168783.98</v>
      </c>
    </row>
    <row r="90" s="6" customFormat="1" ht="12.75"/>
    <row r="91" s="6" customFormat="1" ht="12.75">
      <c r="AR91" s="6">
        <f>154622.37+2000+3550+74000</f>
        <v>234172.37</v>
      </c>
    </row>
    <row r="92" s="6" customFormat="1" ht="12.75"/>
    <row r="93" spans="35:44" s="6" customFormat="1" ht="12.75">
      <c r="AI93" s="6">
        <f>AR93+CO93+CW93+DE93+DM93</f>
        <v>1868312.5699999998</v>
      </c>
      <c r="AR93" s="6">
        <f>2130516-96662.34-33397+105716.54-31785.7-25500+28300-74000-173260+38385.07</f>
        <v>1868312.5699999998</v>
      </c>
    </row>
    <row r="94" spans="35:44" s="6" customFormat="1" ht="12.75">
      <c r="AI94" s="6">
        <f>AR94+CO94+CW94+DE94+DM94</f>
        <v>21000</v>
      </c>
      <c r="AR94" s="6">
        <f>5000+24500-400-3100-5000</f>
        <v>21000</v>
      </c>
    </row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</sheetData>
  <sheetProtection/>
  <mergeCells count="147">
    <mergeCell ref="A3:CU3"/>
    <mergeCell ref="AN4:BC4"/>
    <mergeCell ref="BD4:BF4"/>
    <mergeCell ref="BG4:BI4"/>
    <mergeCell ref="AB7:AY12"/>
    <mergeCell ref="A6:P16"/>
    <mergeCell ref="Q6:U16"/>
    <mergeCell ref="V6:AA16"/>
    <mergeCell ref="AB6:CU6"/>
    <mergeCell ref="AZ7:CU7"/>
    <mergeCell ref="J33:AE33"/>
    <mergeCell ref="BJ33:BZ33"/>
    <mergeCell ref="AI34:BC34"/>
    <mergeCell ref="BJ34:BZ34"/>
    <mergeCell ref="J36:AE36"/>
    <mergeCell ref="BJ36:BZ36"/>
    <mergeCell ref="AZ8:BW8"/>
    <mergeCell ref="BX8:CU8"/>
    <mergeCell ref="AI37:BC37"/>
    <mergeCell ref="BJ37:BZ37"/>
    <mergeCell ref="J39:AE39"/>
    <mergeCell ref="BJ39:BZ39"/>
    <mergeCell ref="AZ9:BW9"/>
    <mergeCell ref="BX9:CU9"/>
    <mergeCell ref="AZ10:BW10"/>
    <mergeCell ref="BX10:CU10"/>
    <mergeCell ref="AI40:BC40"/>
    <mergeCell ref="BJ40:BZ40"/>
    <mergeCell ref="AZ12:BW12"/>
    <mergeCell ref="BX12:CU12"/>
    <mergeCell ref="AF13:AG13"/>
    <mergeCell ref="AZ11:BW11"/>
    <mergeCell ref="BX11:CU11"/>
    <mergeCell ref="BT13:BU13"/>
    <mergeCell ref="CB13:CC13"/>
    <mergeCell ref="CJ13:CK13"/>
    <mergeCell ref="CR13:CS13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AB15:AI15"/>
    <mergeCell ref="BP14:BW14"/>
    <mergeCell ref="BX14:CE14"/>
    <mergeCell ref="AB14:AI14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CF16:CM16"/>
    <mergeCell ref="CN16:CU16"/>
    <mergeCell ref="AJ16:AQ16"/>
    <mergeCell ref="AR16:AY16"/>
    <mergeCell ref="AZ16:BG16"/>
    <mergeCell ref="BH16:BO16"/>
    <mergeCell ref="A17:P17"/>
    <mergeCell ref="Q17:U17"/>
    <mergeCell ref="V17:AA17"/>
    <mergeCell ref="AB17:AI17"/>
    <mergeCell ref="BP16:BW16"/>
    <mergeCell ref="BX16:CE16"/>
    <mergeCell ref="AB16:AI16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BP18:BW20"/>
    <mergeCell ref="BX18:CE20"/>
    <mergeCell ref="CF18:CM20"/>
    <mergeCell ref="A20:P20"/>
    <mergeCell ref="CF21:CM24"/>
    <mergeCell ref="BX21:CE24"/>
    <mergeCell ref="A21:P21"/>
    <mergeCell ref="Q21:U24"/>
    <mergeCell ref="V21:AA24"/>
    <mergeCell ref="AB21:AI24"/>
    <mergeCell ref="CN21:CU24"/>
    <mergeCell ref="AJ21:AQ24"/>
    <mergeCell ref="AR21:AY24"/>
    <mergeCell ref="AZ21:BG24"/>
    <mergeCell ref="BH21:BO24"/>
    <mergeCell ref="A25:P25"/>
    <mergeCell ref="Q25:U25"/>
    <mergeCell ref="V25:AA25"/>
    <mergeCell ref="AB25:AI25"/>
    <mergeCell ref="BP21:BW24"/>
    <mergeCell ref="A27:P27"/>
    <mergeCell ref="A28:P28"/>
    <mergeCell ref="BP25:BW25"/>
    <mergeCell ref="A22:P22"/>
    <mergeCell ref="A23:P23"/>
    <mergeCell ref="A24:P24"/>
    <mergeCell ref="BX25:CE25"/>
    <mergeCell ref="CF25:CM25"/>
    <mergeCell ref="CN25:CU25"/>
    <mergeCell ref="AJ25:AQ25"/>
    <mergeCell ref="AR25:AY25"/>
    <mergeCell ref="AZ25:BG25"/>
    <mergeCell ref="BH25:BO25"/>
    <mergeCell ref="CF26:CM28"/>
    <mergeCell ref="CN26:CU28"/>
    <mergeCell ref="AJ26:AQ28"/>
    <mergeCell ref="AR26:AY28"/>
    <mergeCell ref="AZ26:BG28"/>
    <mergeCell ref="BH26:BO28"/>
    <mergeCell ref="A29:P29"/>
    <mergeCell ref="Q29:U29"/>
    <mergeCell ref="V29:AA29"/>
    <mergeCell ref="AB29:AI29"/>
    <mergeCell ref="BP26:BW28"/>
    <mergeCell ref="BX26:CE28"/>
    <mergeCell ref="A26:P26"/>
    <mergeCell ref="Q26:U28"/>
    <mergeCell ref="V26:AA28"/>
    <mergeCell ref="AB26:AI28"/>
    <mergeCell ref="BP29:BW29"/>
    <mergeCell ref="BX29:CE29"/>
    <mergeCell ref="CF29:CM29"/>
    <mergeCell ref="CN29:CU29"/>
    <mergeCell ref="AJ29:AQ29"/>
    <mergeCell ref="AR29:AY29"/>
    <mergeCell ref="AZ29:BG29"/>
    <mergeCell ref="BH29:BO29"/>
  </mergeCells>
  <printOptions/>
  <pageMargins left="0.7480314960629921" right="0.7480314960629921" top="0.65" bottom="0.7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94"/>
  <sheetViews>
    <sheetView tabSelected="1" view="pageBreakPreview" zoomScaleSheetLayoutView="100" zoomScalePageLayoutView="0" workbookViewId="0" topLeftCell="A7">
      <selection activeCell="A11" sqref="A11:L11"/>
    </sheetView>
  </sheetViews>
  <sheetFormatPr defaultColWidth="1.37890625" defaultRowHeight="12.75"/>
  <cols>
    <col min="1" max="1" width="0.12890625" style="1" customWidth="1"/>
    <col min="2" max="83" width="1.37890625" style="1" customWidth="1"/>
    <col min="84" max="84" width="17.75390625" style="1" customWidth="1"/>
    <col min="85" max="85" width="4.25390625" style="1" customWidth="1"/>
    <col min="86" max="16384" width="1.37890625" style="1" customWidth="1"/>
  </cols>
  <sheetData>
    <row r="1" spans="84:87" ht="15.75">
      <c r="CF1" s="494" t="s">
        <v>170</v>
      </c>
      <c r="CG1" s="494"/>
      <c r="CH1" s="494"/>
      <c r="CI1" s="494"/>
    </row>
    <row r="3" spans="1:84" s="3" customFormat="1" ht="22.5" customHeight="1">
      <c r="A3" s="553" t="s">
        <v>171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553"/>
      <c r="BQ3" s="553"/>
      <c r="BR3" s="553"/>
      <c r="BS3" s="553"/>
      <c r="BT3" s="553"/>
      <c r="BU3" s="553"/>
      <c r="BV3" s="553"/>
      <c r="BW3" s="553"/>
      <c r="BX3" s="553"/>
      <c r="BY3" s="553"/>
      <c r="BZ3" s="553"/>
      <c r="CA3" s="553"/>
      <c r="CB3" s="553"/>
      <c r="CC3" s="553"/>
      <c r="CD3" s="553"/>
      <c r="CE3" s="553"/>
      <c r="CF3" s="553"/>
    </row>
    <row r="4" spans="23:48" s="3" customFormat="1" ht="18.75">
      <c r="W4" s="4" t="s">
        <v>1</v>
      </c>
      <c r="Y4" s="554" t="s">
        <v>285</v>
      </c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5">
        <v>20</v>
      </c>
      <c r="AP4" s="555"/>
      <c r="AQ4" s="555"/>
      <c r="AR4" s="554" t="s">
        <v>271</v>
      </c>
      <c r="AS4" s="554"/>
      <c r="AT4" s="554"/>
      <c r="AV4" s="3" t="s">
        <v>2</v>
      </c>
    </row>
    <row r="5" spans="22:48" s="5" customFormat="1" ht="10.5">
      <c r="V5" s="552" t="s">
        <v>172</v>
      </c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</row>
    <row r="6" ht="16.5" thickBot="1"/>
    <row r="7" spans="1:84" ht="15.75" customHeight="1">
      <c r="A7" s="562" t="s">
        <v>4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8"/>
      <c r="AJ7" s="556" t="s">
        <v>173</v>
      </c>
      <c r="AK7" s="557"/>
      <c r="AL7" s="557"/>
      <c r="AM7" s="557"/>
      <c r="AN7" s="557"/>
      <c r="AO7" s="557"/>
      <c r="AP7" s="557"/>
      <c r="AQ7" s="557"/>
      <c r="AR7" s="558"/>
      <c r="AS7" s="538" t="s">
        <v>192</v>
      </c>
      <c r="AT7" s="539"/>
      <c r="AU7" s="539"/>
      <c r="AV7" s="539"/>
      <c r="AW7" s="539"/>
      <c r="AX7" s="539"/>
      <c r="AY7" s="539"/>
      <c r="AZ7" s="539"/>
      <c r="BA7" s="539"/>
      <c r="BB7" s="539"/>
      <c r="BC7" s="539"/>
      <c r="BD7" s="539"/>
      <c r="BE7" s="539"/>
      <c r="BF7" s="539"/>
      <c r="BG7" s="539"/>
      <c r="BH7" s="539"/>
      <c r="BI7" s="539"/>
      <c r="BJ7" s="539"/>
      <c r="BK7" s="539"/>
      <c r="BL7" s="539"/>
      <c r="BM7" s="539"/>
      <c r="BN7" s="539"/>
      <c r="BO7" s="539"/>
      <c r="BP7" s="539"/>
      <c r="BQ7" s="539"/>
      <c r="BR7" s="539"/>
      <c r="BS7" s="539"/>
      <c r="BT7" s="539"/>
      <c r="BU7" s="539"/>
      <c r="BV7" s="539"/>
      <c r="BW7" s="539"/>
      <c r="BX7" s="539"/>
      <c r="BY7" s="539"/>
      <c r="BZ7" s="539"/>
      <c r="CA7" s="539"/>
      <c r="CB7" s="539"/>
      <c r="CC7" s="539"/>
      <c r="CD7" s="539"/>
      <c r="CE7" s="539"/>
      <c r="CF7" s="540"/>
    </row>
    <row r="8" spans="1:84" ht="15.75">
      <c r="A8" s="563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  <c r="AH8" s="560"/>
      <c r="AI8" s="561"/>
      <c r="AJ8" s="559"/>
      <c r="AK8" s="560"/>
      <c r="AL8" s="560"/>
      <c r="AM8" s="560"/>
      <c r="AN8" s="560"/>
      <c r="AO8" s="560"/>
      <c r="AP8" s="560"/>
      <c r="AQ8" s="560"/>
      <c r="AR8" s="561"/>
      <c r="AS8" s="541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3"/>
    </row>
    <row r="9" spans="1:84" ht="16.5" thickBot="1">
      <c r="A9" s="533">
        <v>1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4"/>
      <c r="AF9" s="534"/>
      <c r="AG9" s="534"/>
      <c r="AH9" s="534"/>
      <c r="AI9" s="535"/>
      <c r="AJ9" s="536">
        <v>2</v>
      </c>
      <c r="AK9" s="534"/>
      <c r="AL9" s="534"/>
      <c r="AM9" s="534"/>
      <c r="AN9" s="534"/>
      <c r="AO9" s="534"/>
      <c r="AP9" s="534"/>
      <c r="AQ9" s="534"/>
      <c r="AR9" s="535"/>
      <c r="AS9" s="536">
        <v>3</v>
      </c>
      <c r="AT9" s="534"/>
      <c r="AU9" s="534"/>
      <c r="AV9" s="534"/>
      <c r="AW9" s="534"/>
      <c r="AX9" s="534"/>
      <c r="AY9" s="534"/>
      <c r="AZ9" s="534"/>
      <c r="BA9" s="534"/>
      <c r="BB9" s="534"/>
      <c r="BC9" s="534"/>
      <c r="BD9" s="534"/>
      <c r="BE9" s="534"/>
      <c r="BF9" s="534"/>
      <c r="BG9" s="534"/>
      <c r="BH9" s="534"/>
      <c r="BI9" s="534"/>
      <c r="BJ9" s="534"/>
      <c r="BK9" s="534"/>
      <c r="BL9" s="534"/>
      <c r="BM9" s="534"/>
      <c r="BN9" s="534"/>
      <c r="BO9" s="534"/>
      <c r="BP9" s="534"/>
      <c r="BQ9" s="534"/>
      <c r="BR9" s="534"/>
      <c r="BS9" s="534"/>
      <c r="BT9" s="534"/>
      <c r="BU9" s="534"/>
      <c r="BV9" s="534"/>
      <c r="BW9" s="534"/>
      <c r="BX9" s="534"/>
      <c r="BY9" s="534"/>
      <c r="BZ9" s="534"/>
      <c r="CA9" s="534"/>
      <c r="CB9" s="534"/>
      <c r="CC9" s="534"/>
      <c r="CD9" s="534"/>
      <c r="CE9" s="534"/>
      <c r="CF9" s="537"/>
    </row>
    <row r="10" spans="1:84" ht="15.75">
      <c r="A10" s="544" t="s">
        <v>174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  <c r="AH10" s="545"/>
      <c r="AI10" s="546"/>
      <c r="AJ10" s="547" t="s">
        <v>175</v>
      </c>
      <c r="AK10" s="493"/>
      <c r="AL10" s="493"/>
      <c r="AM10" s="493"/>
      <c r="AN10" s="493"/>
      <c r="AO10" s="493"/>
      <c r="AP10" s="493"/>
      <c r="AQ10" s="493"/>
      <c r="AR10" s="548"/>
      <c r="AS10" s="549">
        <v>0</v>
      </c>
      <c r="AT10" s="550"/>
      <c r="AU10" s="550"/>
      <c r="AV10" s="550"/>
      <c r="AW10" s="550"/>
      <c r="AX10" s="550"/>
      <c r="AY10" s="550"/>
      <c r="AZ10" s="550"/>
      <c r="BA10" s="550"/>
      <c r="BB10" s="550"/>
      <c r="BC10" s="550"/>
      <c r="BD10" s="550"/>
      <c r="BE10" s="550"/>
      <c r="BF10" s="550"/>
      <c r="BG10" s="550"/>
      <c r="BH10" s="550"/>
      <c r="BI10" s="550"/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0"/>
      <c r="BV10" s="550"/>
      <c r="BW10" s="550"/>
      <c r="BX10" s="550"/>
      <c r="BY10" s="550"/>
      <c r="BZ10" s="550"/>
      <c r="CA10" s="550"/>
      <c r="CB10" s="550"/>
      <c r="CC10" s="550"/>
      <c r="CD10" s="550"/>
      <c r="CE10" s="550"/>
      <c r="CF10" s="551"/>
    </row>
    <row r="11" spans="1:84" ht="15.75">
      <c r="A11" s="527" t="s">
        <v>176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9"/>
      <c r="AJ11" s="524" t="s">
        <v>177</v>
      </c>
      <c r="AK11" s="525"/>
      <c r="AL11" s="525"/>
      <c r="AM11" s="525"/>
      <c r="AN11" s="525"/>
      <c r="AO11" s="525"/>
      <c r="AP11" s="525"/>
      <c r="AQ11" s="525"/>
      <c r="AR11" s="526"/>
      <c r="AS11" s="105">
        <f>AS10+AS12-AS13</f>
        <v>0</v>
      </c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ht="15.75">
      <c r="A12" s="527" t="s">
        <v>178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9"/>
      <c r="AJ12" s="524" t="s">
        <v>179</v>
      </c>
      <c r="AK12" s="525"/>
      <c r="AL12" s="525"/>
      <c r="AM12" s="525"/>
      <c r="AN12" s="525"/>
      <c r="AO12" s="525"/>
      <c r="AP12" s="525"/>
      <c r="AQ12" s="525"/>
      <c r="AR12" s="526"/>
      <c r="AS12" s="530">
        <v>0</v>
      </c>
      <c r="AT12" s="531"/>
      <c r="AU12" s="531"/>
      <c r="AV12" s="531"/>
      <c r="AW12" s="531"/>
      <c r="AX12" s="531"/>
      <c r="AY12" s="531"/>
      <c r="AZ12" s="531"/>
      <c r="BA12" s="531"/>
      <c r="BB12" s="531"/>
      <c r="BC12" s="531"/>
      <c r="BD12" s="531"/>
      <c r="BE12" s="531"/>
      <c r="BF12" s="531"/>
      <c r="BG12" s="531"/>
      <c r="BH12" s="531"/>
      <c r="BI12" s="531"/>
      <c r="BJ12" s="531"/>
      <c r="BK12" s="531"/>
      <c r="BL12" s="531"/>
      <c r="BM12" s="531"/>
      <c r="BN12" s="531"/>
      <c r="BO12" s="531"/>
      <c r="BP12" s="531"/>
      <c r="BQ12" s="531"/>
      <c r="BR12" s="531"/>
      <c r="BS12" s="531"/>
      <c r="BT12" s="531"/>
      <c r="BU12" s="531"/>
      <c r="BV12" s="531"/>
      <c r="BW12" s="531"/>
      <c r="BX12" s="531"/>
      <c r="BY12" s="531"/>
      <c r="BZ12" s="531"/>
      <c r="CA12" s="531"/>
      <c r="CB12" s="531"/>
      <c r="CC12" s="531"/>
      <c r="CD12" s="531"/>
      <c r="CE12" s="531"/>
      <c r="CF12" s="532"/>
    </row>
    <row r="13" spans="1:84" ht="15.75">
      <c r="A13" s="527" t="s">
        <v>180</v>
      </c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9"/>
      <c r="AJ13" s="524" t="s">
        <v>181</v>
      </c>
      <c r="AK13" s="525"/>
      <c r="AL13" s="525"/>
      <c r="AM13" s="525"/>
      <c r="AN13" s="525"/>
      <c r="AO13" s="525"/>
      <c r="AP13" s="525"/>
      <c r="AQ13" s="525"/>
      <c r="AR13" s="526"/>
      <c r="AS13" s="530">
        <v>0</v>
      </c>
      <c r="AT13" s="531"/>
      <c r="AU13" s="531"/>
      <c r="AV13" s="531"/>
      <c r="AW13" s="531"/>
      <c r="AX13" s="531"/>
      <c r="AY13" s="531"/>
      <c r="AZ13" s="531"/>
      <c r="BA13" s="531"/>
      <c r="BB13" s="531"/>
      <c r="BC13" s="531"/>
      <c r="BD13" s="531"/>
      <c r="BE13" s="531"/>
      <c r="BF13" s="531"/>
      <c r="BG13" s="531"/>
      <c r="BH13" s="531"/>
      <c r="BI13" s="531"/>
      <c r="BJ13" s="531"/>
      <c r="BK13" s="531"/>
      <c r="BL13" s="531"/>
      <c r="BM13" s="531"/>
      <c r="BN13" s="531"/>
      <c r="BO13" s="531"/>
      <c r="BP13" s="531"/>
      <c r="BQ13" s="531"/>
      <c r="BR13" s="531"/>
      <c r="BS13" s="531"/>
      <c r="BT13" s="531"/>
      <c r="BU13" s="531"/>
      <c r="BV13" s="531"/>
      <c r="BW13" s="531"/>
      <c r="BX13" s="531"/>
      <c r="BY13" s="531"/>
      <c r="BZ13" s="531"/>
      <c r="CA13" s="531"/>
      <c r="CB13" s="531"/>
      <c r="CC13" s="531"/>
      <c r="CD13" s="531"/>
      <c r="CE13" s="531"/>
      <c r="CF13" s="532"/>
    </row>
    <row r="14" spans="1:84" ht="16.5" thickBot="1">
      <c r="A14" s="515"/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7"/>
      <c r="AJ14" s="518"/>
      <c r="AK14" s="519"/>
      <c r="AL14" s="519"/>
      <c r="AM14" s="519"/>
      <c r="AN14" s="519"/>
      <c r="AO14" s="519"/>
      <c r="AP14" s="519"/>
      <c r="AQ14" s="519"/>
      <c r="AR14" s="520"/>
      <c r="AS14" s="521"/>
      <c r="AT14" s="522"/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2"/>
      <c r="BF14" s="522"/>
      <c r="BG14" s="522"/>
      <c r="BH14" s="522"/>
      <c r="BI14" s="522"/>
      <c r="BJ14" s="522"/>
      <c r="BK14" s="522"/>
      <c r="BL14" s="522"/>
      <c r="BM14" s="522"/>
      <c r="BN14" s="522"/>
      <c r="BO14" s="522"/>
      <c r="BP14" s="522"/>
      <c r="BQ14" s="522"/>
      <c r="BR14" s="522"/>
      <c r="BS14" s="522"/>
      <c r="BT14" s="522"/>
      <c r="BU14" s="522"/>
      <c r="BV14" s="522"/>
      <c r="BW14" s="522"/>
      <c r="BX14" s="522"/>
      <c r="BY14" s="522"/>
      <c r="BZ14" s="522"/>
      <c r="CA14" s="522"/>
      <c r="CB14" s="522"/>
      <c r="CC14" s="522"/>
      <c r="CD14" s="522"/>
      <c r="CE14" s="522"/>
      <c r="CF14" s="523"/>
    </row>
    <row r="16" ht="15.75">
      <c r="CI16" s="2" t="s">
        <v>182</v>
      </c>
    </row>
    <row r="18" spans="2:87" ht="18.75">
      <c r="B18" s="564" t="s">
        <v>183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4"/>
      <c r="AL18" s="564"/>
      <c r="AM18" s="564"/>
      <c r="AN18" s="564"/>
      <c r="AO18" s="564"/>
      <c r="AP18" s="564"/>
      <c r="AQ18" s="564"/>
      <c r="AR18" s="564"/>
      <c r="AS18" s="564"/>
      <c r="AT18" s="564"/>
      <c r="AU18" s="564"/>
      <c r="AV18" s="564"/>
      <c r="AW18" s="564"/>
      <c r="AX18" s="564"/>
      <c r="AY18" s="564"/>
      <c r="AZ18" s="564"/>
      <c r="BA18" s="564"/>
      <c r="BB18" s="564"/>
      <c r="BC18" s="564"/>
      <c r="BD18" s="564"/>
      <c r="BE18" s="564"/>
      <c r="BF18" s="564"/>
      <c r="BG18" s="564"/>
      <c r="BH18" s="564"/>
      <c r="BI18" s="564"/>
      <c r="BJ18" s="564"/>
      <c r="BK18" s="564"/>
      <c r="BL18" s="564"/>
      <c r="BM18" s="564"/>
      <c r="BN18" s="564"/>
      <c r="BO18" s="564"/>
      <c r="BP18" s="564"/>
      <c r="BQ18" s="564"/>
      <c r="BR18" s="564"/>
      <c r="BS18" s="564"/>
      <c r="BT18" s="564"/>
      <c r="BU18" s="564"/>
      <c r="BV18" s="564"/>
      <c r="BW18" s="564"/>
      <c r="BX18" s="564"/>
      <c r="BY18" s="564"/>
      <c r="BZ18" s="564"/>
      <c r="CA18" s="564"/>
      <c r="CB18" s="564"/>
      <c r="CC18" s="564"/>
      <c r="CD18" s="564"/>
      <c r="CE18" s="564"/>
      <c r="CF18" s="564"/>
      <c r="CG18" s="564"/>
      <c r="CH18" s="564"/>
      <c r="CI18" s="564"/>
    </row>
    <row r="19" ht="16.5" thickBot="1"/>
    <row r="20" spans="2:87" ht="15.75">
      <c r="B20" s="562" t="s">
        <v>4</v>
      </c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57"/>
      <c r="AO20" s="557"/>
      <c r="AP20" s="557"/>
      <c r="AQ20" s="557"/>
      <c r="AR20" s="557"/>
      <c r="AS20" s="557"/>
      <c r="AT20" s="557"/>
      <c r="AU20" s="557"/>
      <c r="AV20" s="557"/>
      <c r="AW20" s="557"/>
      <c r="AX20" s="557"/>
      <c r="AY20" s="558"/>
      <c r="AZ20" s="556" t="s">
        <v>173</v>
      </c>
      <c r="BA20" s="557"/>
      <c r="BB20" s="557"/>
      <c r="BC20" s="557"/>
      <c r="BD20" s="557"/>
      <c r="BE20" s="557"/>
      <c r="BF20" s="557"/>
      <c r="BG20" s="557"/>
      <c r="BH20" s="558"/>
      <c r="BI20" s="556" t="s">
        <v>184</v>
      </c>
      <c r="BJ20" s="557"/>
      <c r="BK20" s="557"/>
      <c r="BL20" s="557"/>
      <c r="BM20" s="557"/>
      <c r="BN20" s="557"/>
      <c r="BO20" s="557"/>
      <c r="BP20" s="557"/>
      <c r="BQ20" s="557"/>
      <c r="BR20" s="557"/>
      <c r="BS20" s="557"/>
      <c r="BT20" s="557"/>
      <c r="BU20" s="557"/>
      <c r="BV20" s="557"/>
      <c r="BW20" s="557"/>
      <c r="BX20" s="557"/>
      <c r="BY20" s="557"/>
      <c r="BZ20" s="557"/>
      <c r="CA20" s="557"/>
      <c r="CB20" s="557"/>
      <c r="CC20" s="557"/>
      <c r="CD20" s="557"/>
      <c r="CE20" s="557"/>
      <c r="CF20" s="557"/>
      <c r="CG20" s="557"/>
      <c r="CH20" s="557"/>
      <c r="CI20" s="565"/>
    </row>
    <row r="21" spans="2:87" ht="16.5" thickBot="1">
      <c r="B21" s="533">
        <v>1</v>
      </c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4"/>
      <c r="AF21" s="534"/>
      <c r="AG21" s="534"/>
      <c r="AH21" s="534"/>
      <c r="AI21" s="534"/>
      <c r="AJ21" s="534"/>
      <c r="AK21" s="534"/>
      <c r="AL21" s="534"/>
      <c r="AM21" s="534"/>
      <c r="AN21" s="534"/>
      <c r="AO21" s="534"/>
      <c r="AP21" s="534"/>
      <c r="AQ21" s="534"/>
      <c r="AR21" s="534"/>
      <c r="AS21" s="534"/>
      <c r="AT21" s="534"/>
      <c r="AU21" s="534"/>
      <c r="AV21" s="534"/>
      <c r="AW21" s="534"/>
      <c r="AX21" s="534"/>
      <c r="AY21" s="535"/>
      <c r="AZ21" s="536">
        <v>2</v>
      </c>
      <c r="BA21" s="534"/>
      <c r="BB21" s="534"/>
      <c r="BC21" s="534"/>
      <c r="BD21" s="534"/>
      <c r="BE21" s="534"/>
      <c r="BF21" s="534"/>
      <c r="BG21" s="534"/>
      <c r="BH21" s="535"/>
      <c r="BI21" s="536">
        <v>3</v>
      </c>
      <c r="BJ21" s="534"/>
      <c r="BK21" s="534"/>
      <c r="BL21" s="534"/>
      <c r="BM21" s="534"/>
      <c r="BN21" s="534"/>
      <c r="BO21" s="534"/>
      <c r="BP21" s="534"/>
      <c r="BQ21" s="534"/>
      <c r="BR21" s="534"/>
      <c r="BS21" s="534"/>
      <c r="BT21" s="534"/>
      <c r="BU21" s="534"/>
      <c r="BV21" s="534"/>
      <c r="BW21" s="534"/>
      <c r="BX21" s="534"/>
      <c r="BY21" s="534"/>
      <c r="BZ21" s="534"/>
      <c r="CA21" s="534"/>
      <c r="CB21" s="534"/>
      <c r="CC21" s="534"/>
      <c r="CD21" s="534"/>
      <c r="CE21" s="534"/>
      <c r="CF21" s="534"/>
      <c r="CG21" s="534"/>
      <c r="CH21" s="534"/>
      <c r="CI21" s="537"/>
    </row>
    <row r="22" spans="2:87" ht="15.75">
      <c r="B22" s="544" t="s">
        <v>185</v>
      </c>
      <c r="C22" s="545"/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5"/>
      <c r="AL22" s="545"/>
      <c r="AM22" s="545"/>
      <c r="AN22" s="545"/>
      <c r="AO22" s="545"/>
      <c r="AP22" s="545"/>
      <c r="AQ22" s="545"/>
      <c r="AR22" s="545"/>
      <c r="AS22" s="545"/>
      <c r="AT22" s="545"/>
      <c r="AU22" s="545"/>
      <c r="AV22" s="545"/>
      <c r="AW22" s="545"/>
      <c r="AX22" s="545"/>
      <c r="AY22" s="546"/>
      <c r="AZ22" s="547" t="s">
        <v>175</v>
      </c>
      <c r="BA22" s="493"/>
      <c r="BB22" s="493"/>
      <c r="BC22" s="493"/>
      <c r="BD22" s="493"/>
      <c r="BE22" s="493"/>
      <c r="BF22" s="493"/>
      <c r="BG22" s="493"/>
      <c r="BH22" s="548"/>
      <c r="BI22" s="566">
        <v>0</v>
      </c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8"/>
    </row>
    <row r="23" spans="2:87" ht="15.75">
      <c r="B23" s="569" t="s">
        <v>186</v>
      </c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1"/>
      <c r="AZ23" s="572" t="s">
        <v>177</v>
      </c>
      <c r="BA23" s="573"/>
      <c r="BB23" s="573"/>
      <c r="BC23" s="573"/>
      <c r="BD23" s="573"/>
      <c r="BE23" s="573"/>
      <c r="BF23" s="573"/>
      <c r="BG23" s="573"/>
      <c r="BH23" s="574"/>
      <c r="BI23" s="578">
        <v>0</v>
      </c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79"/>
      <c r="BX23" s="579"/>
      <c r="BY23" s="579"/>
      <c r="BZ23" s="579"/>
      <c r="CA23" s="579"/>
      <c r="CB23" s="579"/>
      <c r="CC23" s="579"/>
      <c r="CD23" s="579"/>
      <c r="CE23" s="579"/>
      <c r="CF23" s="579"/>
      <c r="CG23" s="579"/>
      <c r="CH23" s="579"/>
      <c r="CI23" s="580"/>
    </row>
    <row r="24" spans="2:87" ht="15.75">
      <c r="B24" s="583" t="s">
        <v>187</v>
      </c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584"/>
      <c r="AU24" s="584"/>
      <c r="AV24" s="584"/>
      <c r="AW24" s="584"/>
      <c r="AX24" s="584"/>
      <c r="AY24" s="585"/>
      <c r="AZ24" s="575"/>
      <c r="BA24" s="576"/>
      <c r="BB24" s="576"/>
      <c r="BC24" s="576"/>
      <c r="BD24" s="576"/>
      <c r="BE24" s="576"/>
      <c r="BF24" s="576"/>
      <c r="BG24" s="576"/>
      <c r="BH24" s="577"/>
      <c r="BI24" s="581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582"/>
    </row>
    <row r="25" spans="2:87" ht="15.75">
      <c r="B25" s="544" t="s">
        <v>188</v>
      </c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  <c r="AJ25" s="545"/>
      <c r="AK25" s="545"/>
      <c r="AL25" s="545"/>
      <c r="AM25" s="545"/>
      <c r="AN25" s="545"/>
      <c r="AO25" s="545"/>
      <c r="AP25" s="545"/>
      <c r="AQ25" s="545"/>
      <c r="AR25" s="545"/>
      <c r="AS25" s="545"/>
      <c r="AT25" s="545"/>
      <c r="AU25" s="545"/>
      <c r="AV25" s="545"/>
      <c r="AW25" s="545"/>
      <c r="AX25" s="545"/>
      <c r="AY25" s="546"/>
      <c r="AZ25" s="547"/>
      <c r="BA25" s="493"/>
      <c r="BB25" s="493"/>
      <c r="BC25" s="493"/>
      <c r="BD25" s="493"/>
      <c r="BE25" s="493"/>
      <c r="BF25" s="493"/>
      <c r="BG25" s="493"/>
      <c r="BH25" s="548"/>
      <c r="BI25" s="566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7"/>
      <c r="CG25" s="567"/>
      <c r="CH25" s="567"/>
      <c r="CI25" s="568"/>
    </row>
    <row r="26" spans="2:87" ht="16.5" thickBot="1">
      <c r="B26" s="515" t="s">
        <v>189</v>
      </c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6"/>
      <c r="AJ26" s="516"/>
      <c r="AK26" s="516"/>
      <c r="AL26" s="516"/>
      <c r="AM26" s="516"/>
      <c r="AN26" s="516"/>
      <c r="AO26" s="516"/>
      <c r="AP26" s="516"/>
      <c r="AQ26" s="516"/>
      <c r="AR26" s="516"/>
      <c r="AS26" s="516"/>
      <c r="AT26" s="516"/>
      <c r="AU26" s="516"/>
      <c r="AV26" s="516"/>
      <c r="AW26" s="516"/>
      <c r="AX26" s="516"/>
      <c r="AY26" s="517"/>
      <c r="AZ26" s="518" t="s">
        <v>179</v>
      </c>
      <c r="BA26" s="519"/>
      <c r="BB26" s="519"/>
      <c r="BC26" s="519"/>
      <c r="BD26" s="519"/>
      <c r="BE26" s="519"/>
      <c r="BF26" s="519"/>
      <c r="BG26" s="519"/>
      <c r="BH26" s="520"/>
      <c r="BI26" s="586">
        <v>0</v>
      </c>
      <c r="BJ26" s="587"/>
      <c r="BK26" s="587"/>
      <c r="BL26" s="587"/>
      <c r="BM26" s="587"/>
      <c r="BN26" s="587"/>
      <c r="BO26" s="587"/>
      <c r="BP26" s="587"/>
      <c r="BQ26" s="587"/>
      <c r="BR26" s="587"/>
      <c r="BS26" s="587"/>
      <c r="BT26" s="587"/>
      <c r="BU26" s="587"/>
      <c r="BV26" s="587"/>
      <c r="BW26" s="587"/>
      <c r="BX26" s="587"/>
      <c r="BY26" s="587"/>
      <c r="BZ26" s="587"/>
      <c r="CA26" s="587"/>
      <c r="CB26" s="587"/>
      <c r="CC26" s="587"/>
      <c r="CD26" s="587"/>
      <c r="CE26" s="587"/>
      <c r="CF26" s="587"/>
      <c r="CG26" s="587"/>
      <c r="CH26" s="587"/>
      <c r="CI26" s="588"/>
    </row>
    <row r="29" spans="12:80" ht="16.5" thickBot="1">
      <c r="L29" s="370" t="s">
        <v>206</v>
      </c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L29" s="589" t="s">
        <v>246</v>
      </c>
      <c r="BM29" s="589"/>
      <c r="BN29" s="589"/>
      <c r="BO29" s="589"/>
      <c r="BP29" s="589"/>
      <c r="BQ29" s="589"/>
      <c r="BR29" s="589"/>
      <c r="BS29" s="589"/>
      <c r="BT29" s="589"/>
      <c r="BU29" s="589"/>
      <c r="BV29" s="589"/>
      <c r="BW29" s="589"/>
      <c r="BX29" s="589"/>
      <c r="BY29" s="589"/>
      <c r="BZ29" s="589"/>
      <c r="CA29" s="589"/>
      <c r="CB29" s="589"/>
    </row>
    <row r="30" spans="12:80" ht="15.75"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K30" s="590" t="s">
        <v>209</v>
      </c>
      <c r="AL30" s="590"/>
      <c r="AM30" s="590"/>
      <c r="AN30" s="590"/>
      <c r="AO30" s="590"/>
      <c r="AP30" s="590"/>
      <c r="AQ30" s="590"/>
      <c r="AR30" s="590"/>
      <c r="AS30" s="590"/>
      <c r="AT30" s="590"/>
      <c r="AU30" s="590"/>
      <c r="AV30" s="590"/>
      <c r="AW30" s="590"/>
      <c r="AX30" s="590"/>
      <c r="AY30" s="590"/>
      <c r="AZ30" s="590"/>
      <c r="BA30" s="590"/>
      <c r="BB30" s="590"/>
      <c r="BC30" s="590"/>
      <c r="BD30" s="590"/>
      <c r="BE30" s="590"/>
      <c r="BL30" s="591" t="s">
        <v>196</v>
      </c>
      <c r="BM30" s="591"/>
      <c r="BN30" s="591"/>
      <c r="BO30" s="591"/>
      <c r="BP30" s="591"/>
      <c r="BQ30" s="591"/>
      <c r="BR30" s="591"/>
      <c r="BS30" s="591"/>
      <c r="BT30" s="591"/>
      <c r="BU30" s="591"/>
      <c r="BV30" s="591"/>
      <c r="BW30" s="591"/>
      <c r="BX30" s="591"/>
      <c r="BY30" s="591"/>
      <c r="BZ30" s="591"/>
      <c r="CA30" s="591"/>
      <c r="CB30" s="591"/>
    </row>
    <row r="32" spans="12:80" ht="16.5" thickBot="1">
      <c r="L32" s="370" t="s">
        <v>207</v>
      </c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L32" s="589" t="s">
        <v>274</v>
      </c>
      <c r="BM32" s="589"/>
      <c r="BN32" s="589"/>
      <c r="BO32" s="589"/>
      <c r="BP32" s="589"/>
      <c r="BQ32" s="589"/>
      <c r="BR32" s="589"/>
      <c r="BS32" s="589"/>
      <c r="BT32" s="589"/>
      <c r="BU32" s="589"/>
      <c r="BV32" s="589"/>
      <c r="BW32" s="589"/>
      <c r="BX32" s="589"/>
      <c r="BY32" s="589"/>
      <c r="BZ32" s="589"/>
      <c r="CA32" s="589"/>
      <c r="CB32" s="589"/>
    </row>
    <row r="33" spans="37:80" ht="15.75">
      <c r="AK33" s="590" t="s">
        <v>209</v>
      </c>
      <c r="AL33" s="590"/>
      <c r="AM33" s="590"/>
      <c r="AN33" s="590"/>
      <c r="AO33" s="590"/>
      <c r="AP33" s="590"/>
      <c r="AQ33" s="590"/>
      <c r="AR33" s="590"/>
      <c r="AS33" s="590"/>
      <c r="AT33" s="590"/>
      <c r="AU33" s="590"/>
      <c r="AV33" s="590"/>
      <c r="AW33" s="590"/>
      <c r="AX33" s="590"/>
      <c r="AY33" s="590"/>
      <c r="AZ33" s="590"/>
      <c r="BA33" s="590"/>
      <c r="BB33" s="590"/>
      <c r="BC33" s="590"/>
      <c r="BD33" s="590"/>
      <c r="BE33" s="590"/>
      <c r="BL33" s="591" t="s">
        <v>196</v>
      </c>
      <c r="BM33" s="591"/>
      <c r="BN33" s="591"/>
      <c r="BO33" s="591"/>
      <c r="BP33" s="591"/>
      <c r="BQ33" s="591"/>
      <c r="BR33" s="591"/>
      <c r="BS33" s="591"/>
      <c r="BT33" s="591"/>
      <c r="BU33" s="591"/>
      <c r="BV33" s="591"/>
      <c r="BW33" s="591"/>
      <c r="BX33" s="591"/>
      <c r="BY33" s="591"/>
      <c r="BZ33" s="591"/>
      <c r="CA33" s="591"/>
      <c r="CB33" s="591"/>
    </row>
    <row r="35" spans="12:80" ht="16.5" thickBot="1">
      <c r="L35" s="370" t="s">
        <v>208</v>
      </c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L35" s="589" t="s">
        <v>274</v>
      </c>
      <c r="BM35" s="589"/>
      <c r="BN35" s="589"/>
      <c r="BO35" s="589"/>
      <c r="BP35" s="589"/>
      <c r="BQ35" s="589"/>
      <c r="BR35" s="589"/>
      <c r="BS35" s="589"/>
      <c r="BT35" s="589"/>
      <c r="BU35" s="589"/>
      <c r="BV35" s="589"/>
      <c r="BW35" s="589"/>
      <c r="BX35" s="589"/>
      <c r="BY35" s="589"/>
      <c r="BZ35" s="589"/>
      <c r="CA35" s="589"/>
      <c r="CB35" s="589"/>
    </row>
    <row r="36" spans="37:80" ht="15.75">
      <c r="AK36" s="590" t="s">
        <v>209</v>
      </c>
      <c r="AL36" s="590"/>
      <c r="AM36" s="590"/>
      <c r="AN36" s="590"/>
      <c r="AO36" s="590"/>
      <c r="AP36" s="590"/>
      <c r="AQ36" s="590"/>
      <c r="AR36" s="590"/>
      <c r="AS36" s="590"/>
      <c r="AT36" s="590"/>
      <c r="AU36" s="590"/>
      <c r="AV36" s="590"/>
      <c r="AW36" s="590"/>
      <c r="AX36" s="590"/>
      <c r="AY36" s="590"/>
      <c r="AZ36" s="590"/>
      <c r="BA36" s="590"/>
      <c r="BB36" s="590"/>
      <c r="BC36" s="590"/>
      <c r="BD36" s="590"/>
      <c r="BE36" s="590"/>
      <c r="BL36" s="591" t="s">
        <v>196</v>
      </c>
      <c r="BM36" s="591"/>
      <c r="BN36" s="591"/>
      <c r="BO36" s="591"/>
      <c r="BP36" s="591"/>
      <c r="BQ36" s="591"/>
      <c r="BR36" s="591"/>
      <c r="BS36" s="591"/>
      <c r="BT36" s="591"/>
      <c r="BU36" s="591"/>
      <c r="BV36" s="591"/>
      <c r="BW36" s="591"/>
      <c r="BX36" s="591"/>
      <c r="BY36" s="591"/>
      <c r="BZ36" s="591"/>
      <c r="CA36" s="591"/>
      <c r="CB36" s="591"/>
    </row>
    <row r="44" ht="15.75">
      <c r="AR44" s="1">
        <f>AR45+AR46</f>
        <v>13444872.290000001</v>
      </c>
    </row>
    <row r="45" ht="15.75">
      <c r="AR45" s="1">
        <f>4278931.39-100000-14378.97+162225+205000+85000</f>
        <v>4616777.42</v>
      </c>
    </row>
    <row r="46" ht="15.75">
      <c r="AR46" s="1">
        <f>8116283.66+154622.37+105716.54-7285.7+263210+113882+258426-400-3100-173260</f>
        <v>8828094.870000001</v>
      </c>
    </row>
    <row r="50" ht="15.75">
      <c r="AR50" s="1">
        <f>AR51+AR61+AR66+AR78</f>
        <v>9586083.530000001</v>
      </c>
    </row>
    <row r="51" ht="15.75">
      <c r="AR51" s="1">
        <f>AR53</f>
        <v>9586083.530000001</v>
      </c>
    </row>
    <row r="53" ht="15.75">
      <c r="AR53" s="1">
        <f>AR56+AR57+AR60</f>
        <v>9586083.530000001</v>
      </c>
    </row>
    <row r="56" ht="15.75">
      <c r="AR56" s="1">
        <f>6543117+263210+26415+323081+205000</f>
        <v>7360823</v>
      </c>
    </row>
    <row r="57" ht="15.75">
      <c r="AR57" s="1">
        <f>1976021-20797.47+113882-26415+97570+85000</f>
        <v>2225260.5300000003</v>
      </c>
    </row>
    <row r="91" ht="15.75">
      <c r="AR91" s="1">
        <f>154622.37+2000+3550+74000</f>
        <v>234172.37</v>
      </c>
    </row>
    <row r="93" ht="15.75">
      <c r="AR93" s="1">
        <f>2130516-96662.34-33397+105716.54-31785.7-25500+28300-74000</f>
        <v>2003187.4999999998</v>
      </c>
    </row>
    <row r="94" ht="15.75">
      <c r="AR94" s="1">
        <f>5000+24500-400-3100</f>
        <v>26000</v>
      </c>
    </row>
  </sheetData>
  <sheetProtection/>
  <mergeCells count="57">
    <mergeCell ref="AK36:BE36"/>
    <mergeCell ref="BL36:CB36"/>
    <mergeCell ref="CF1:CI1"/>
    <mergeCell ref="L32:AG32"/>
    <mergeCell ref="BL32:CB32"/>
    <mergeCell ref="AK33:BE33"/>
    <mergeCell ref="BL33:CB33"/>
    <mergeCell ref="L35:AG35"/>
    <mergeCell ref="BL35:CB35"/>
    <mergeCell ref="B26:AY26"/>
    <mergeCell ref="AZ26:BH26"/>
    <mergeCell ref="BI26:CI26"/>
    <mergeCell ref="L29:AG29"/>
    <mergeCell ref="BL29:CB29"/>
    <mergeCell ref="AK30:BE30"/>
    <mergeCell ref="BL30:CB30"/>
    <mergeCell ref="B22:AY22"/>
    <mergeCell ref="AZ22:BH22"/>
    <mergeCell ref="BI22:CI22"/>
    <mergeCell ref="B23:AY23"/>
    <mergeCell ref="AZ23:BH25"/>
    <mergeCell ref="BI23:CI25"/>
    <mergeCell ref="B24:AY24"/>
    <mergeCell ref="B25:AY25"/>
    <mergeCell ref="B18:CI18"/>
    <mergeCell ref="B20:AY20"/>
    <mergeCell ref="AZ20:BH20"/>
    <mergeCell ref="BI20:CI20"/>
    <mergeCell ref="B21:AY21"/>
    <mergeCell ref="AZ21:BH21"/>
    <mergeCell ref="BI21:CI21"/>
    <mergeCell ref="V5:AV5"/>
    <mergeCell ref="A3:CF3"/>
    <mergeCell ref="Y4:AN4"/>
    <mergeCell ref="AO4:AQ4"/>
    <mergeCell ref="AR4:AT4"/>
    <mergeCell ref="AJ7:AR8"/>
    <mergeCell ref="A7:AI8"/>
    <mergeCell ref="AS13:CF13"/>
    <mergeCell ref="A9:AI9"/>
    <mergeCell ref="AJ9:AR9"/>
    <mergeCell ref="AS9:CF9"/>
    <mergeCell ref="AS7:CF8"/>
    <mergeCell ref="A10:AI10"/>
    <mergeCell ref="AJ10:AR10"/>
    <mergeCell ref="AS10:CF10"/>
    <mergeCell ref="A11:AI11"/>
    <mergeCell ref="A14:AI14"/>
    <mergeCell ref="AJ14:AR14"/>
    <mergeCell ref="AS14:CF14"/>
    <mergeCell ref="AJ11:AR11"/>
    <mergeCell ref="AS11:CF11"/>
    <mergeCell ref="A12:AI12"/>
    <mergeCell ref="AJ12:AR12"/>
    <mergeCell ref="AS12:CF12"/>
    <mergeCell ref="A13:AI13"/>
    <mergeCell ref="AJ13:AR13"/>
  </mergeCells>
  <printOptions/>
  <pageMargins left="0.42" right="0.43" top="0.6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1</cp:lastModifiedBy>
  <cp:lastPrinted>2018-12-28T09:09:09Z</cp:lastPrinted>
  <dcterms:created xsi:type="dcterms:W3CDTF">2004-09-19T06:34:55Z</dcterms:created>
  <dcterms:modified xsi:type="dcterms:W3CDTF">2018-12-28T09:11:42Z</dcterms:modified>
  <cp:category/>
  <cp:version/>
  <cp:contentType/>
  <cp:contentStatus/>
</cp:coreProperties>
</file>